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4670" windowHeight="12120" tabRatio="564"/>
  </bookViews>
  <sheets>
    <sheet name="Log" sheetId="1" r:id="rId1"/>
    <sheet name="Tie Breakers" sheetId="4" r:id="rId2"/>
  </sheets>
  <definedNames>
    <definedName name="_xlnm.Print_Titles" localSheetId="0">Log!$12:$12</definedName>
  </definedNames>
  <calcPr calcId="125725" concurrentCalc="0"/>
</workbook>
</file>

<file path=xl/calcChain.xml><?xml version="1.0" encoding="utf-8"?>
<calcChain xmlns="http://schemas.openxmlformats.org/spreadsheetml/2006/main">
  <c r="I165" i="1"/>
  <c r="A101"/>
  <c r="C161"/>
  <c r="C162"/>
  <c r="Q149"/>
  <c r="Q141"/>
  <c r="Q122"/>
  <c r="Q95"/>
  <c r="Q64"/>
  <c r="Q31"/>
  <c r="A71"/>
  <c r="A51"/>
  <c r="A34"/>
  <c r="A147"/>
  <c r="A143"/>
  <c r="A136"/>
  <c r="E160"/>
  <c r="E4" i="4"/>
  <c r="E3"/>
  <c r="E2"/>
  <c r="A55" i="1"/>
  <c r="A47"/>
  <c r="Q158"/>
  <c r="A155"/>
  <c r="Q153"/>
  <c r="A151"/>
  <c r="Q145"/>
  <c r="Q134"/>
  <c r="A132"/>
  <c r="Q130"/>
  <c r="A128"/>
  <c r="Q126"/>
  <c r="A124"/>
  <c r="A118"/>
  <c r="Q116"/>
  <c r="A114"/>
  <c r="Q112"/>
  <c r="A110"/>
  <c r="Q108"/>
  <c r="A106"/>
  <c r="Q104"/>
  <c r="Q99"/>
  <c r="A97"/>
  <c r="A87"/>
  <c r="Q85"/>
  <c r="A83"/>
  <c r="Q81"/>
  <c r="A79"/>
  <c r="Q77"/>
  <c r="A75"/>
  <c r="Q73"/>
  <c r="Q69"/>
  <c r="A66"/>
  <c r="Q53"/>
  <c r="Q49"/>
  <c r="Q45"/>
  <c r="A43"/>
  <c r="Q41"/>
  <c r="A39"/>
  <c r="Q37"/>
  <c r="Q160"/>
  <c r="C163"/>
  <c r="I166"/>
</calcChain>
</file>

<file path=xl/sharedStrings.xml><?xml version="1.0" encoding="utf-8"?>
<sst xmlns="http://schemas.openxmlformats.org/spreadsheetml/2006/main" count="759" uniqueCount="333">
  <si>
    <t>Dallas</t>
  </si>
  <si>
    <t>Rural</t>
  </si>
  <si>
    <t>General</t>
  </si>
  <si>
    <t>Williamson</t>
  </si>
  <si>
    <t>Urban</t>
  </si>
  <si>
    <t>Austin</t>
  </si>
  <si>
    <t>San Antonio</t>
  </si>
  <si>
    <t>Bexar</t>
  </si>
  <si>
    <t>Mark Musemeche</t>
  </si>
  <si>
    <t>Houston</t>
  </si>
  <si>
    <t>Harris</t>
  </si>
  <si>
    <t>Tuscany Park at Arcola</t>
  </si>
  <si>
    <t>Arcola</t>
  </si>
  <si>
    <t>Fort Bend</t>
  </si>
  <si>
    <t>Brian McGeady</t>
  </si>
  <si>
    <t>Sara Reidy</t>
  </si>
  <si>
    <t>Cameron</t>
  </si>
  <si>
    <t>Doak Brown</t>
  </si>
  <si>
    <t>Hidalgo</t>
  </si>
  <si>
    <t>El Paso</t>
  </si>
  <si>
    <t>Hughes Springs</t>
  </si>
  <si>
    <t>Cass</t>
  </si>
  <si>
    <t>David Mark Koogler</t>
  </si>
  <si>
    <t>Waller</t>
  </si>
  <si>
    <t>Fort Worth</t>
  </si>
  <si>
    <t>Corpus Christi</t>
  </si>
  <si>
    <t>Nueces</t>
  </si>
  <si>
    <t>Travis</t>
  </si>
  <si>
    <t>San Angelo</t>
  </si>
  <si>
    <t>Tom Green</t>
  </si>
  <si>
    <t>Stuart Shaw</t>
  </si>
  <si>
    <t>Tarrant</t>
  </si>
  <si>
    <t>Doak D. Brown</t>
  </si>
  <si>
    <t>Leslie Holleman</t>
  </si>
  <si>
    <t>Donna Rickenbacker</t>
  </si>
  <si>
    <t>Washington</t>
  </si>
  <si>
    <t>Will Markel</t>
  </si>
  <si>
    <t>Bell</t>
  </si>
  <si>
    <t>New Braunfels</t>
  </si>
  <si>
    <t>Comal</t>
  </si>
  <si>
    <t>Lubbock</t>
  </si>
  <si>
    <t>Bowie</t>
  </si>
  <si>
    <t>Whitehouse</t>
  </si>
  <si>
    <t>Smith</t>
  </si>
  <si>
    <t>Tim Lang</t>
  </si>
  <si>
    <t>Thomas Huth</t>
  </si>
  <si>
    <t>Brazoria</t>
  </si>
  <si>
    <t>Grayson</t>
  </si>
  <si>
    <t>Lisa Stephens</t>
  </si>
  <si>
    <t>Manish Verma</t>
  </si>
  <si>
    <t>Henry Flores</t>
  </si>
  <si>
    <t>Dan Wilson</t>
  </si>
  <si>
    <t>Collin</t>
  </si>
  <si>
    <t>Total Units</t>
  </si>
  <si>
    <t>Texas Department of Housing and Community Affairs</t>
  </si>
  <si>
    <t>Application Number</t>
  </si>
  <si>
    <t>Region</t>
  </si>
  <si>
    <t>Rural/Urban</t>
  </si>
  <si>
    <t>Zip Code</t>
  </si>
  <si>
    <t>Address</t>
  </si>
  <si>
    <t>Development name</t>
  </si>
  <si>
    <t>City</t>
  </si>
  <si>
    <t>County</t>
  </si>
  <si>
    <t>LI Units</t>
  </si>
  <si>
    <t>Market Rate Units</t>
  </si>
  <si>
    <t>Non-Profit Set-Aside</t>
  </si>
  <si>
    <t>USDA Set-Aside</t>
  </si>
  <si>
    <t>At-Risk Set-Aside</t>
  </si>
  <si>
    <t>Census Tract</t>
  </si>
  <si>
    <t>Applicant contact name</t>
  </si>
  <si>
    <t>x</t>
  </si>
  <si>
    <t>Marlon Sullivan</t>
  </si>
  <si>
    <t>Linden</t>
  </si>
  <si>
    <t>Northside Manor Apartments</t>
  </si>
  <si>
    <t>Angleton</t>
  </si>
  <si>
    <t>Henderson</t>
  </si>
  <si>
    <t>Melissa Baughman</t>
  </si>
  <si>
    <t>McKinney Manor Apartments</t>
  </si>
  <si>
    <t>506 N. McKinney</t>
  </si>
  <si>
    <t>Sweeny</t>
  </si>
  <si>
    <t>Nan Boyles</t>
  </si>
  <si>
    <t>Gilbert M. Piette</t>
  </si>
  <si>
    <t>Georgetown</t>
  </si>
  <si>
    <t>Arthur J. Schuldt, Jr.</t>
  </si>
  <si>
    <t>Melissa Adami</t>
  </si>
  <si>
    <t>Kerrville</t>
  </si>
  <si>
    <t>Kerr</t>
  </si>
  <si>
    <t>Murray Calhoun</t>
  </si>
  <si>
    <t>Devin Baker</t>
  </si>
  <si>
    <t>The Cottages at Main</t>
  </si>
  <si>
    <t>417 East Main Street</t>
  </si>
  <si>
    <t>Bullard</t>
  </si>
  <si>
    <t>The Village at Main</t>
  </si>
  <si>
    <t>Emily Lindsey</t>
  </si>
  <si>
    <t>Justin Zimmerman</t>
  </si>
  <si>
    <t>Audrey Watson</t>
  </si>
  <si>
    <t>Cisco</t>
  </si>
  <si>
    <t>Eastland</t>
  </si>
  <si>
    <t>Mike Sugrue</t>
  </si>
  <si>
    <t>Palladium Anna</t>
  </si>
  <si>
    <t>Anna</t>
  </si>
  <si>
    <t>Jervon Harris</t>
  </si>
  <si>
    <t>Garland</t>
  </si>
  <si>
    <t>Mabank</t>
  </si>
  <si>
    <t>Reserve at Hagan</t>
  </si>
  <si>
    <t>606 Highway 110 S</t>
  </si>
  <si>
    <t>Four Corners</t>
  </si>
  <si>
    <t>Bradford McMurray</t>
  </si>
  <si>
    <t>Borgfeld Manor</t>
  </si>
  <si>
    <t>Cibolo</t>
  </si>
  <si>
    <t>Guadalupe</t>
  </si>
  <si>
    <t>Indian Lake Apartment Homes</t>
  </si>
  <si>
    <t>Indian Lake</t>
  </si>
  <si>
    <t>Edinburg</t>
  </si>
  <si>
    <t>Ike Monty</t>
  </si>
  <si>
    <t>Keystone Place</t>
  </si>
  <si>
    <t>1331 Pullman Dr</t>
  </si>
  <si>
    <t>NC</t>
  </si>
  <si>
    <r>
      <t xml:space="preserve">Target Population </t>
    </r>
    <r>
      <rPr>
        <sz val="10"/>
        <color indexed="8"/>
        <rFont val="Calibri"/>
        <family val="2"/>
      </rPr>
      <t>(Supp. Hsg. = Supportive Housing)</t>
    </r>
  </si>
  <si>
    <t>At-Risk/USDA Set-Aside</t>
  </si>
  <si>
    <t>Application #</t>
  </si>
  <si>
    <t>Sub-region</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</si>
  <si>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</si>
  <si>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</si>
  <si>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</si>
  <si>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</si>
  <si>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Yes</t>
  </si>
  <si>
    <t>HTC request/
UW Amount</t>
  </si>
  <si>
    <t>A/R</t>
  </si>
  <si>
    <t xml:space="preserve">Construction Type
</t>
  </si>
  <si>
    <t>Spring Creek Apartments</t>
  </si>
  <si>
    <t>2016 Competitive 9% Housing Tax Credit Program</t>
  </si>
  <si>
    <t>EHA Liberty Village</t>
  </si>
  <si>
    <t>4500 Block of South Veterans Boulevard</t>
  </si>
  <si>
    <t>305 Highway 8 North</t>
  </si>
  <si>
    <t>1741/1745 E. Henderson Rd.</t>
  </si>
  <si>
    <t>Hyde Estates</t>
  </si>
  <si>
    <t>Near SEC of FM 3470 and Cunningham Rd.</t>
  </si>
  <si>
    <t>Killeen</t>
  </si>
  <si>
    <t>Lake Ridge Apartments</t>
  </si>
  <si>
    <t>401 North Third St.</t>
  </si>
  <si>
    <t>Kaufman</t>
  </si>
  <si>
    <t>Elderly Limitation</t>
  </si>
  <si>
    <t>Hughes Springs Seniors Apartments</t>
  </si>
  <si>
    <t>202 Keasler Street #33</t>
  </si>
  <si>
    <t>Elderly Preference</t>
  </si>
  <si>
    <t>Salazar Park</t>
  </si>
  <si>
    <t>S side of Montana Ave, E of N Yarbrough Dr</t>
  </si>
  <si>
    <t>Richard Seges</t>
  </si>
  <si>
    <t>417 East Main</t>
  </si>
  <si>
    <t>Gonzalez Apartments</t>
  </si>
  <si>
    <t>SWQ Montana Ave and Rich Beem Blvd</t>
  </si>
  <si>
    <t>Balcones Haus Apartments</t>
  </si>
  <si>
    <t xml:space="preserve">246 Loma Vista </t>
  </si>
  <si>
    <t>Tracey Fine</t>
  </si>
  <si>
    <t xml:space="preserve">Crosby Meadows Apartments </t>
  </si>
  <si>
    <t>304 Krenek</t>
  </si>
  <si>
    <t>Crosby</t>
  </si>
  <si>
    <t>SEA RAD Oaks</t>
  </si>
  <si>
    <t>11607 Sierra Nevada Ln. / 6119 Valiant Circle</t>
  </si>
  <si>
    <t>Robert Onion</t>
  </si>
  <si>
    <t>Timber Ridge Apartments</t>
  </si>
  <si>
    <t>427 Martin Street</t>
  </si>
  <si>
    <t>Chandler</t>
  </si>
  <si>
    <t>Parklane Villas</t>
  </si>
  <si>
    <t>NEC of Hosea Street and Riggs Street</t>
  </si>
  <si>
    <t>Brenham</t>
  </si>
  <si>
    <t>Marvalette Hunter</t>
  </si>
  <si>
    <t>Pleasanton Seniors Apartments</t>
  </si>
  <si>
    <t>1547 Jami Drive</t>
  </si>
  <si>
    <t>Pleasanton</t>
  </si>
  <si>
    <t>Atascosa</t>
  </si>
  <si>
    <t>Conrad Lofts</t>
  </si>
  <si>
    <t>191 W. 6th Street</t>
  </si>
  <si>
    <t>Plainview</t>
  </si>
  <si>
    <t>Hale</t>
  </si>
  <si>
    <t>ADR</t>
  </si>
  <si>
    <t>Daniel Sailler III</t>
  </si>
  <si>
    <t>SilverLeaf at Panhandle</t>
  </si>
  <si>
    <t>Proposed at the 500 block of Pecan St</t>
  </si>
  <si>
    <t>Panahandle</t>
  </si>
  <si>
    <t>Carson</t>
  </si>
  <si>
    <t>J. Michael Sugrue</t>
  </si>
  <si>
    <t>The Villas</t>
  </si>
  <si>
    <t>5804 98th St</t>
  </si>
  <si>
    <t>Paul Stell</t>
  </si>
  <si>
    <t>Laguna Hotel Lofts</t>
  </si>
  <si>
    <t>400 Conrad Hilton Boulevard &amp; 105 E 7th Street</t>
  </si>
  <si>
    <t>The Residence at Autumn Sage</t>
  </si>
  <si>
    <t>S side of Autumn Sage Dr, W of Rebecca Ln</t>
  </si>
  <si>
    <t>Abilene</t>
  </si>
  <si>
    <t>Taylor</t>
  </si>
  <si>
    <t>Bluff View Senior Village</t>
  </si>
  <si>
    <t>NW corner of US-175 Frontage Rd &amp; FM 741</t>
  </si>
  <si>
    <t>Crandall</t>
  </si>
  <si>
    <t>Teresa Bowyer</t>
  </si>
  <si>
    <t>Gala at Melissa</t>
  </si>
  <si>
    <t>N side of E Melissa Rd, appx 1/3 mile E of Sam Rayburn Hwy</t>
  </si>
  <si>
    <t>Melissa</t>
  </si>
  <si>
    <t>Avondale Farms Seniors</t>
  </si>
  <si>
    <t>SEC of US-287 and Avondale Haslet Road</t>
  </si>
  <si>
    <t>Brandon Bolin</t>
  </si>
  <si>
    <t>Harmon Senior Villas</t>
  </si>
  <si>
    <t>12801 Harmon Road (9.023 acres)</t>
  </si>
  <si>
    <t>David Yarden</t>
  </si>
  <si>
    <t>Provision at Melissa</t>
  </si>
  <si>
    <t>N side of E Melissa Rd, app 1/4 mile E of Sam Rayburn Hwy</t>
  </si>
  <si>
    <t>Palladium Garland</t>
  </si>
  <si>
    <t>SE quadrant of Interstate 30 and Northwest Drive</t>
  </si>
  <si>
    <t>Thomas E. Huth</t>
  </si>
  <si>
    <t>The Standard at Boswell Marketplace</t>
  </si>
  <si>
    <t>NW Corner of N. Old Decatur Road and Bailey Boswell Road</t>
  </si>
  <si>
    <t>Daniel Smith</t>
  </si>
  <si>
    <t>Parkdale Villas</t>
  </si>
  <si>
    <t>3909 W FM 120 &amp; N Parkdale Rd</t>
  </si>
  <si>
    <t>Denison</t>
  </si>
  <si>
    <t>NE quadrant of Highway 5 and 422</t>
  </si>
  <si>
    <t>Whitehouse Senior Village</t>
  </si>
  <si>
    <t>W-end Leamington Spa @ Ruby Ln</t>
  </si>
  <si>
    <t>Chaz Garrett</t>
  </si>
  <si>
    <t>Nash Senior Village</t>
  </si>
  <si>
    <t>S side New Boston Rd B/T Clark Ln &amp; Collins Rd</t>
  </si>
  <si>
    <t>Nash</t>
  </si>
  <si>
    <t>Mill Town Seniors</t>
  </si>
  <si>
    <t>S. 16th St. at W. Avenue P</t>
  </si>
  <si>
    <t>Silsbee</t>
  </si>
  <si>
    <t>Hardin</t>
  </si>
  <si>
    <t>Lumberton Senior Village</t>
  </si>
  <si>
    <t>NW Corner of Mitchell Rd and Smith League Rd</t>
  </si>
  <si>
    <t>Lumberton</t>
  </si>
  <si>
    <t>Hamilton Crossing</t>
  </si>
  <si>
    <t>31600-31700 block of Waller Tomball Rd</t>
  </si>
  <si>
    <t>Mariposa Apartment Homes at Clear Creek</t>
  </si>
  <si>
    <t>Appx SE quadrant of Hwy 528 and NASA Blvd</t>
  </si>
  <si>
    <t>Webster</t>
  </si>
  <si>
    <t>Huntington at Sienna Ranch</t>
  </si>
  <si>
    <t>6300 block Sienna Ranch Road</t>
  </si>
  <si>
    <t>Gala at Four Corners</t>
  </si>
  <si>
    <t>N Side of Old Richmond Rd, W of Sugarbridge Tr</t>
  </si>
  <si>
    <t>Provision at West Bellfort</t>
  </si>
  <si>
    <t>S side of W Bellfort Ave at Belknap Rd</t>
  </si>
  <si>
    <t>The Standard on the Creek</t>
  </si>
  <si>
    <t>SE Corner of Fall Creek Preserve Dr and Sam Houston Pkwy</t>
  </si>
  <si>
    <t>Post Oak Road</t>
  </si>
  <si>
    <t>Sarah Andre</t>
  </si>
  <si>
    <t>Chapman Crossings</t>
  </si>
  <si>
    <t>N. Side of Water Works Blvd., E. of N. Sam Houston Pkwy E.</t>
  </si>
  <si>
    <t>Houston ETJ</t>
  </si>
  <si>
    <t>Havens of Hutto</t>
  </si>
  <si>
    <t>SE Corner of County Rd 1660 and County Rd 137</t>
  </si>
  <si>
    <t>Hutto</t>
  </si>
  <si>
    <t>Kaia Pointe</t>
  </si>
  <si>
    <t>Appx 4900 block of Williams Dr, S of Casa Loma Cir</t>
  </si>
  <si>
    <t>Live Oak Apartments</t>
  </si>
  <si>
    <t>4121 Williams Dr</t>
  </si>
  <si>
    <t>Craig Lintner</t>
  </si>
  <si>
    <t>Rachael Commons</t>
  </si>
  <si>
    <t>435 Little Avenue McGregor, Texas  76657</t>
  </si>
  <si>
    <t>McGregor</t>
  </si>
  <si>
    <t>McLennan</t>
  </si>
  <si>
    <t>The Reserve at Dry Creek</t>
  </si>
  <si>
    <t>Approx. 900 Block of North Old Temple Road</t>
  </si>
  <si>
    <t>Hewitt</t>
  </si>
  <si>
    <t>Janine Sisak</t>
  </si>
  <si>
    <t>Saralita Senior Village</t>
  </si>
  <si>
    <t>1335 Medina Highway East</t>
  </si>
  <si>
    <t>NW of W. Borgfeld Road and Dobie Road</t>
  </si>
  <si>
    <t>Easterling Culebra Apartments</t>
  </si>
  <si>
    <t>9936 Culebra Road</t>
  </si>
  <si>
    <t>Laurel Glen</t>
  </si>
  <si>
    <t>11043 N. Loop 1604</t>
  </si>
  <si>
    <t>Bishop Courts</t>
  </si>
  <si>
    <t xml:space="preserve">978 Hwy 77 </t>
  </si>
  <si>
    <t>Bishop</t>
  </si>
  <si>
    <t>Stewart Rutledge</t>
  </si>
  <si>
    <t>Calallen Apartments</t>
  </si>
  <si>
    <t>14800 Northwest Blvd.</t>
  </si>
  <si>
    <t>NW Corner of Henderson Rd and Old Alice Rd</t>
  </si>
  <si>
    <t>BAH Taylor Senior Village</t>
  </si>
  <si>
    <t>1617 N. Taylor Rd.</t>
  </si>
  <si>
    <t>Mission</t>
  </si>
  <si>
    <t xml:space="preserve">Sierra Vista </t>
  </si>
  <si>
    <t>NW quadrant of Owassa Rd. and N. Veterans Blvd.</t>
  </si>
  <si>
    <t>Lopezville CDP</t>
  </si>
  <si>
    <t>Starlight</t>
  </si>
  <si>
    <t xml:space="preserve">SWQ of Alberta and Raul Longoria </t>
  </si>
  <si>
    <t>Murillo</t>
  </si>
  <si>
    <t>Villa Verde Estates</t>
  </si>
  <si>
    <t>Near NEC of W Mile 5 N Rd. and S. Border Ave.</t>
  </si>
  <si>
    <t>Weslaco ETJ</t>
  </si>
  <si>
    <t>Silverleaf at Mason</t>
  </si>
  <si>
    <t>S of Austin Street and E of Ranck Avenue</t>
  </si>
  <si>
    <t>Mason</t>
  </si>
  <si>
    <t>Kirby Park Villas</t>
  </si>
  <si>
    <t xml:space="preserve">SW Corner of 29th and Martin Luther King Blvd. </t>
  </si>
  <si>
    <t>South Homestead Palms</t>
  </si>
  <si>
    <t>6 Homestead Meadows SO#2 RPL A Lot 5</t>
  </si>
  <si>
    <t>R.L. Bowling, IV</t>
  </si>
  <si>
    <t>River Palms</t>
  </si>
  <si>
    <t>14001 Pebble Hills Blvd.</t>
  </si>
  <si>
    <t>Total Estimated 2016 Credit Ceiling</t>
  </si>
  <si>
    <t>~1.33 miles</t>
  </si>
  <si>
    <t>~.79 miles</t>
  </si>
  <si>
    <t>~.53 miles</t>
  </si>
  <si>
    <t>Census Tract Poverty %</t>
  </si>
  <si>
    <t>Schools Score</t>
  </si>
  <si>
    <t>01048</t>
  </si>
  <si>
    <t>Section 811 Participant</t>
  </si>
  <si>
    <t>HOME/TCAP Participant</t>
  </si>
  <si>
    <t>Elderly Max:  $4,797,314</t>
  </si>
  <si>
    <t>Elderly Max:  $4,246,921</t>
  </si>
  <si>
    <t>Elderly Max:  $1,243,672</t>
  </si>
  <si>
    <t>Elderly Max:  $1,941,755</t>
  </si>
  <si>
    <t>Award List</t>
  </si>
  <si>
    <t>Awarded</t>
  </si>
  <si>
    <t>Award Status</t>
  </si>
  <si>
    <t>16114 The Veranda Townhomes</t>
  </si>
  <si>
    <t>16185 Merritt Heritage</t>
  </si>
  <si>
    <t>16210 Merritt Monument</t>
  </si>
  <si>
    <t>2016 credits carried forward</t>
  </si>
  <si>
    <t>The Application log is organized by region and subregion. Applicants selecting the At-Risk/USDA Set-Asides are listed first and are organized by score rather than by region. The log reflects actions taken since the last posting.  Detailed instructions regarding how to interpret the information presented here is included in previously posted logs on the Department's website.</t>
  </si>
  <si>
    <t>Final Score</t>
  </si>
  <si>
    <t>*The following applications awarded in 2016 returned credits in 2018  under force majeure:</t>
  </si>
  <si>
    <t>Amount Awarded</t>
  </si>
  <si>
    <t>Remaining Tax Credits*</t>
  </si>
  <si>
    <t>Number of Applications Awarded</t>
  </si>
  <si>
    <t>Amount Available to Allocate</t>
  </si>
  <si>
    <t>At-Risk Available to Allocate</t>
  </si>
  <si>
    <t>Total Awarded</t>
  </si>
  <si>
    <t>Sienna Plantation</t>
  </si>
  <si>
    <t>Version date: January 29, 2019</t>
  </si>
  <si>
    <t>Total credits from 2016 ceiling</t>
  </si>
  <si>
    <r>
      <t xml:space="preserve">For more information regarding force majeure returns, refer to 10 TAC </t>
    </r>
    <r>
      <rPr>
        <sz val="9"/>
        <color theme="1"/>
        <rFont val="Calibri"/>
        <family val="2"/>
      </rPr>
      <t>§11.6(5).</t>
    </r>
  </si>
</sst>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s>
  <fonts count="28">
    <font>
      <sz val="11"/>
      <color theme="1"/>
      <name val="Calibri"/>
      <family val="2"/>
      <scheme val="minor"/>
    </font>
    <font>
      <sz val="11"/>
      <color indexed="8"/>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10"/>
      <name val="Arial"/>
      <family val="2"/>
    </font>
    <font>
      <sz val="11"/>
      <color indexed="8"/>
      <name val="Cambria"/>
      <family val="1"/>
    </font>
    <font>
      <sz val="11"/>
      <color theme="1"/>
      <name val="Calibri"/>
      <family val="2"/>
      <scheme val="minor"/>
    </font>
    <font>
      <b/>
      <sz val="11"/>
      <color theme="1"/>
      <name val="Calibri"/>
      <family val="2"/>
      <scheme val="minor"/>
    </font>
    <font>
      <sz val="14"/>
      <color theme="1"/>
      <name val="Calibri"/>
      <family val="2"/>
      <scheme val="minor"/>
    </font>
    <font>
      <sz val="9"/>
      <color theme="1"/>
      <name val="Calibri"/>
      <family val="2"/>
      <scheme val="minor"/>
    </font>
    <font>
      <b/>
      <sz val="16"/>
      <color theme="1"/>
      <name val="Cambria"/>
      <family val="1"/>
      <scheme val="major"/>
    </font>
    <font>
      <b/>
      <sz val="9"/>
      <color theme="1"/>
      <name val="Calibri"/>
      <family val="2"/>
      <scheme val="minor"/>
    </font>
    <font>
      <sz val="11"/>
      <color theme="1"/>
      <name val="Cambria"/>
      <family val="1"/>
      <scheme val="major"/>
    </font>
    <font>
      <sz val="8"/>
      <color theme="1"/>
      <name val="Calibri"/>
      <family val="2"/>
      <scheme val="minor"/>
    </font>
    <font>
      <b/>
      <sz val="9"/>
      <color rgb="FF363636"/>
      <name val="Calibri"/>
      <family val="2"/>
      <scheme val="minor"/>
    </font>
    <font>
      <sz val="10"/>
      <color theme="1"/>
      <name val="Calibri"/>
      <family val="2"/>
      <scheme val="minor"/>
    </font>
    <font>
      <sz val="9"/>
      <color theme="1"/>
      <name val="Calibri"/>
      <family val="2"/>
    </font>
    <font>
      <sz val="10"/>
      <color rgb="FF000000"/>
      <name val="Calibri"/>
      <family val="2"/>
    </font>
    <font>
      <b/>
      <sz val="10"/>
      <color indexed="8"/>
      <name val="Calibri"/>
      <family val="2"/>
      <scheme val="minor"/>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0"/>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s>
  <cellStyleXfs count="24">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7" fillId="0" borderId="0"/>
    <xf numFmtId="0" fontId="5" fillId="0" borderId="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134">
    <xf numFmtId="0" fontId="0" fillId="0" borderId="0" xfId="0"/>
    <xf numFmtId="0" fontId="11" fillId="0" borderId="0" xfId="0" applyFont="1" applyBorder="1" applyAlignment="1">
      <alignment horizontal="left" vertical="top"/>
    </xf>
    <xf numFmtId="0" fontId="0" fillId="0" borderId="0" xfId="0" applyAlignment="1">
      <alignment horizontal="center" vertical="top"/>
    </xf>
    <xf numFmtId="0" fontId="0" fillId="0" borderId="0" xfId="0"/>
    <xf numFmtId="0" fontId="12" fillId="0" borderId="0" xfId="0" applyFont="1" applyFill="1" applyBorder="1" applyAlignment="1">
      <alignment horizontal="left"/>
    </xf>
    <xf numFmtId="0" fontId="12" fillId="0" borderId="0" xfId="0" applyFont="1" applyBorder="1" applyAlignment="1">
      <alignment horizontal="left"/>
    </xf>
    <xf numFmtId="0" fontId="12" fillId="0" borderId="0" xfId="0" applyFont="1" applyFill="1" applyBorder="1" applyAlignment="1">
      <alignment horizontal="center" vertical="center"/>
    </xf>
    <xf numFmtId="0" fontId="12"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xf numFmtId="0" fontId="12" fillId="0" borderId="0" xfId="0" applyFont="1" applyFill="1" applyBorder="1" applyAlignment="1">
      <alignment horizontal="left" vertical="top"/>
    </xf>
    <xf numFmtId="0" fontId="13" fillId="0" borderId="0" xfId="0" applyFont="1" applyBorder="1" applyAlignment="1">
      <alignment horizontal="left" vertical="top"/>
    </xf>
    <xf numFmtId="0" fontId="0" fillId="0" borderId="0" xfId="0" applyBorder="1" applyAlignment="1">
      <alignment vertical="top"/>
    </xf>
    <xf numFmtId="0" fontId="0" fillId="0" borderId="0" xfId="0" applyAlignment="1">
      <alignment horizontal="left" vertical="top"/>
    </xf>
    <xf numFmtId="0" fontId="14" fillId="0" borderId="0" xfId="0" applyFont="1" applyFill="1" applyBorder="1" applyAlignment="1">
      <alignment horizontal="left" vertical="top"/>
    </xf>
    <xf numFmtId="0" fontId="0" fillId="0" borderId="0" xfId="0" applyBorder="1" applyAlignment="1">
      <alignment horizontal="left" vertical="top"/>
    </xf>
    <xf numFmtId="0" fontId="15" fillId="2" borderId="1" xfId="0"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0" fillId="0" borderId="0" xfId="0" applyFill="1"/>
    <xf numFmtId="0" fontId="6" fillId="3" borderId="1" xfId="18" applyFont="1" applyFill="1" applyBorder="1" applyAlignment="1">
      <alignment horizontal="center" textRotation="90" wrapText="1"/>
    </xf>
    <xf numFmtId="0" fontId="6" fillId="3" borderId="1" xfId="18" applyFont="1" applyFill="1" applyBorder="1" applyAlignment="1">
      <alignment horizontal="center" textRotation="90"/>
    </xf>
    <xf numFmtId="0" fontId="0" fillId="0" borderId="0" xfId="0" applyAlignment="1">
      <alignment vertical="top"/>
    </xf>
    <xf numFmtId="0" fontId="14" fillId="4" borderId="1" xfId="0" applyFont="1" applyFill="1" applyBorder="1" applyAlignment="1">
      <alignment wrapText="1"/>
    </xf>
    <xf numFmtId="0" fontId="0" fillId="0" borderId="0" xfId="0" applyFill="1" applyBorder="1" applyAlignment="1"/>
    <xf numFmtId="0" fontId="0" fillId="0" borderId="0" xfId="0" applyFont="1" applyFill="1" applyBorder="1"/>
    <xf numFmtId="0" fontId="0" fillId="0" borderId="0" xfId="0" applyFont="1" applyFill="1" applyBorder="1" applyAlignment="1">
      <alignment horizontal="center"/>
    </xf>
    <xf numFmtId="0" fontId="0" fillId="0" borderId="0" xfId="0" applyFont="1" applyFill="1" applyAlignment="1"/>
    <xf numFmtId="0" fontId="0" fillId="0" borderId="0" xfId="0" applyFont="1" applyFill="1" applyBorder="1" applyAlignment="1"/>
    <xf numFmtId="0" fontId="10" fillId="0" borderId="0" xfId="0" applyFont="1" applyFill="1" applyBorder="1" applyAlignment="1">
      <alignment horizontal="right"/>
    </xf>
    <xf numFmtId="0" fontId="0" fillId="0" borderId="0" xfId="0" applyFill="1" applyAlignment="1"/>
    <xf numFmtId="0" fontId="0" fillId="0" borderId="1" xfId="0" applyFont="1" applyFill="1" applyBorder="1" applyAlignment="1"/>
    <xf numFmtId="0" fontId="0" fillId="0" borderId="1" xfId="0" applyFont="1" applyFill="1" applyBorder="1" applyAlignment="1">
      <alignment horizontal="center"/>
    </xf>
    <xf numFmtId="2" fontId="0" fillId="0" borderId="1" xfId="0" applyNumberFormat="1" applyFont="1" applyFill="1" applyBorder="1" applyAlignment="1">
      <alignment horizontal="center"/>
    </xf>
    <xf numFmtId="49" fontId="0" fillId="0" borderId="1" xfId="0" applyNumberFormat="1" applyFill="1" applyBorder="1" applyAlignment="1">
      <alignment horizontal="center"/>
    </xf>
    <xf numFmtId="0" fontId="0" fillId="0" borderId="1" xfId="0" applyFill="1" applyBorder="1" applyAlignment="1">
      <alignment horizontal="center"/>
    </xf>
    <xf numFmtId="0" fontId="0" fillId="0" borderId="1" xfId="0" applyFont="1" applyFill="1" applyBorder="1"/>
    <xf numFmtId="0" fontId="10" fillId="0" borderId="0" xfId="0" applyFont="1" applyFill="1" applyBorder="1" applyAlignment="1">
      <alignment horizontal="center"/>
    </xf>
    <xf numFmtId="164" fontId="14" fillId="0" borderId="0" xfId="0" applyNumberFormat="1" applyFont="1" applyAlignment="1">
      <alignment horizontal="center" vertical="top"/>
    </xf>
    <xf numFmtId="0" fontId="14" fillId="0" borderId="0" xfId="0" applyFont="1" applyFill="1" applyBorder="1" applyAlignment="1">
      <alignment horizontal="center" vertical="top"/>
    </xf>
    <xf numFmtId="0" fontId="16" fillId="0" borderId="0" xfId="0" applyFont="1" applyBorder="1" applyAlignment="1">
      <alignment vertical="top"/>
    </xf>
    <xf numFmtId="0" fontId="14" fillId="4" borderId="1" xfId="0" applyFont="1" applyFill="1" applyBorder="1" applyAlignment="1">
      <alignment horizontal="center" textRotation="90"/>
    </xf>
    <xf numFmtId="0" fontId="14" fillId="4" borderId="1" xfId="0" applyFont="1" applyFill="1" applyBorder="1" applyAlignment="1"/>
    <xf numFmtId="0" fontId="14" fillId="4" borderId="1" xfId="0" applyFont="1" applyFill="1" applyBorder="1" applyAlignment="1">
      <alignment horizontal="center"/>
    </xf>
    <xf numFmtId="0" fontId="14" fillId="4" borderId="1" xfId="0" applyFont="1" applyFill="1" applyBorder="1" applyAlignment="1">
      <alignment textRotation="90"/>
    </xf>
    <xf numFmtId="0" fontId="14" fillId="0" borderId="0" xfId="0" applyFont="1" applyFill="1" applyBorder="1" applyAlignment="1">
      <alignment vertical="top"/>
    </xf>
    <xf numFmtId="0" fontId="14" fillId="0" borderId="0" xfId="0" applyFont="1" applyFill="1" applyBorder="1" applyAlignment="1">
      <alignment vertical="top" textRotation="90"/>
    </xf>
    <xf numFmtId="0" fontId="14" fillId="0" borderId="0" xfId="0" applyFont="1" applyFill="1" applyBorder="1" applyAlignment="1">
      <alignment horizontal="center" vertical="top" textRotation="90"/>
    </xf>
    <xf numFmtId="0" fontId="6" fillId="0" borderId="0" xfId="18" applyFont="1" applyFill="1" applyBorder="1" applyAlignment="1">
      <alignment horizontal="center" vertical="top" textRotation="90"/>
    </xf>
    <xf numFmtId="0" fontId="0" fillId="0" borderId="0" xfId="0" applyFill="1" applyAlignment="1">
      <alignment vertical="top"/>
    </xf>
    <xf numFmtId="165" fontId="10" fillId="0" borderId="0" xfId="0" applyNumberFormat="1" applyFont="1" applyFill="1" applyBorder="1" applyAlignment="1">
      <alignment horizontal="center"/>
    </xf>
    <xf numFmtId="0" fontId="4" fillId="0" borderId="0" xfId="0" applyFont="1" applyAlignment="1">
      <alignment vertical="top"/>
    </xf>
    <xf numFmtId="0" fontId="18" fillId="0" borderId="0" xfId="0" applyFont="1" applyAlignment="1">
      <alignment vertical="top"/>
    </xf>
    <xf numFmtId="0" fontId="18" fillId="0" borderId="0" xfId="0" applyFont="1" applyFill="1" applyBorder="1" applyAlignment="1">
      <alignment wrapText="1"/>
    </xf>
    <xf numFmtId="0" fontId="18" fillId="0" borderId="2" xfId="0" applyFont="1" applyFill="1" applyBorder="1" applyAlignment="1">
      <alignment wrapText="1"/>
    </xf>
    <xf numFmtId="44" fontId="9" fillId="0" borderId="0" xfId="6" applyFont="1" applyAlignment="1">
      <alignment vertical="top"/>
    </xf>
    <xf numFmtId="0" fontId="12" fillId="0" borderId="0" xfId="0" applyFont="1" applyBorder="1" applyAlignment="1">
      <alignment horizontal="left" vertical="top"/>
    </xf>
    <xf numFmtId="0" fontId="12" fillId="0" borderId="0" xfId="0" applyFont="1" applyAlignment="1">
      <alignment horizontal="center" vertical="top"/>
    </xf>
    <xf numFmtId="0" fontId="12" fillId="0" borderId="0" xfId="0" applyFont="1" applyAlignment="1">
      <alignment vertical="top"/>
    </xf>
    <xf numFmtId="0" fontId="18" fillId="0" borderId="0" xfId="0" applyFont="1" applyFill="1" applyBorder="1" applyAlignment="1"/>
    <xf numFmtId="0" fontId="18" fillId="0" borderId="0" xfId="0" applyFont="1" applyFill="1" applyAlignment="1"/>
    <xf numFmtId="0" fontId="18" fillId="0" borderId="0" xfId="0" applyFont="1" applyFill="1" applyAlignment="1">
      <alignment horizontal="center"/>
    </xf>
    <xf numFmtId="165" fontId="18" fillId="0" borderId="0" xfId="0" applyNumberFormat="1" applyFont="1" applyFill="1" applyAlignment="1"/>
    <xf numFmtId="49" fontId="18" fillId="0" borderId="0" xfId="0" applyNumberFormat="1" applyFont="1" applyFill="1" applyAlignment="1">
      <alignment horizontal="center"/>
    </xf>
    <xf numFmtId="0" fontId="18" fillId="0" borderId="0" xfId="0" applyFont="1" applyFill="1" applyBorder="1" applyAlignment="1">
      <alignment horizontal="center"/>
    </xf>
    <xf numFmtId="165" fontId="18" fillId="0" borderId="0" xfId="0" applyNumberFormat="1" applyFont="1" applyFill="1" applyBorder="1" applyAlignment="1"/>
    <xf numFmtId="49" fontId="18" fillId="0" borderId="0" xfId="0" applyNumberFormat="1" applyFont="1" applyFill="1" applyBorder="1" applyAlignment="1">
      <alignment horizontal="center"/>
    </xf>
    <xf numFmtId="3" fontId="18" fillId="0" borderId="0" xfId="0" applyNumberFormat="1" applyFont="1" applyFill="1" applyAlignment="1">
      <alignment horizontal="center"/>
    </xf>
    <xf numFmtId="0" fontId="21" fillId="0" borderId="0" xfId="18" applyFont="1" applyFill="1" applyBorder="1" applyAlignment="1">
      <alignment horizontal="left" vertical="top"/>
    </xf>
    <xf numFmtId="0" fontId="22" fillId="0" borderId="0" xfId="18" applyFont="1" applyFill="1" applyBorder="1" applyAlignment="1">
      <alignment vertical="top"/>
    </xf>
    <xf numFmtId="5" fontId="21" fillId="0" borderId="0" xfId="6" applyNumberFormat="1" applyFont="1" applyFill="1" applyBorder="1" applyAlignment="1">
      <alignment horizontal="left" vertical="top"/>
    </xf>
    <xf numFmtId="0" fontId="23" fillId="0" borderId="0" xfId="0" applyFont="1" applyFill="1" applyAlignment="1"/>
    <xf numFmtId="0" fontId="23" fillId="0" borderId="0" xfId="0" applyFont="1" applyFill="1" applyAlignment="1">
      <alignment horizontal="center"/>
    </xf>
    <xf numFmtId="0" fontId="24" fillId="0" borderId="0" xfId="0" applyFont="1" applyFill="1" applyAlignment="1">
      <alignment horizontal="center"/>
    </xf>
    <xf numFmtId="0" fontId="21" fillId="0" borderId="0" xfId="18" applyFont="1" applyFill="1" applyBorder="1" applyAlignment="1">
      <alignment horizontal="right" vertical="top"/>
    </xf>
    <xf numFmtId="165" fontId="25" fillId="0" borderId="0" xfId="0" applyNumberFormat="1" applyFont="1" applyFill="1" applyAlignment="1"/>
    <xf numFmtId="0" fontId="20" fillId="0" borderId="0" xfId="0" applyFont="1" applyFill="1" applyAlignment="1">
      <alignment horizontal="center"/>
    </xf>
    <xf numFmtId="0" fontId="26" fillId="0" borderId="0" xfId="0" applyFont="1" applyFill="1" applyBorder="1" applyAlignment="1">
      <alignment horizontal="center"/>
    </xf>
    <xf numFmtId="0" fontId="20" fillId="0" borderId="0" xfId="0" applyFont="1" applyFill="1" applyAlignment="1"/>
    <xf numFmtId="0" fontId="22" fillId="0" borderId="0" xfId="18" applyFont="1" applyFill="1" applyBorder="1" applyAlignment="1">
      <alignment horizontal="left" vertical="top"/>
    </xf>
    <xf numFmtId="0" fontId="21" fillId="0" borderId="0" xfId="18" applyFont="1" applyFill="1" applyBorder="1" applyAlignment="1">
      <alignment vertical="top"/>
    </xf>
    <xf numFmtId="165" fontId="23" fillId="0" borderId="0" xfId="0" applyNumberFormat="1" applyFont="1" applyFill="1" applyAlignment="1">
      <alignment horizontal="center"/>
    </xf>
    <xf numFmtId="0" fontId="26" fillId="0" borderId="0" xfId="0" applyFont="1" applyFill="1" applyAlignment="1"/>
    <xf numFmtId="0" fontId="18" fillId="0" borderId="0" xfId="0" applyFont="1" applyFill="1" applyBorder="1" applyAlignment="1">
      <alignment horizontal="left"/>
    </xf>
    <xf numFmtId="164" fontId="18" fillId="0" borderId="0" xfId="6" applyNumberFormat="1" applyFont="1" applyFill="1" applyAlignment="1"/>
    <xf numFmtId="164" fontId="18" fillId="0" borderId="0" xfId="6" applyNumberFormat="1" applyFont="1" applyFill="1" applyAlignment="1">
      <alignment horizontal="center"/>
    </xf>
    <xf numFmtId="0" fontId="26" fillId="0" borderId="0" xfId="0" applyFont="1" applyFill="1" applyBorder="1" applyAlignment="1">
      <alignment horizontal="left" vertical="center"/>
    </xf>
    <xf numFmtId="0" fontId="26" fillId="0" borderId="0" xfId="0" applyFont="1" applyFill="1" applyBorder="1" applyAlignment="1"/>
    <xf numFmtId="0" fontId="26" fillId="0" borderId="0" xfId="0" applyFont="1" applyFill="1" applyAlignment="1">
      <alignment horizontal="center"/>
    </xf>
    <xf numFmtId="164" fontId="26" fillId="0" borderId="0" xfId="6" applyNumberFormat="1" applyFont="1" applyFill="1" applyAlignment="1"/>
    <xf numFmtId="164" fontId="26" fillId="0" borderId="0" xfId="6" applyNumberFormat="1" applyFont="1" applyFill="1" applyAlignment="1">
      <alignment horizontal="center"/>
    </xf>
    <xf numFmtId="3" fontId="18" fillId="0" borderId="0" xfId="0" applyNumberFormat="1" applyFont="1" applyFill="1" applyBorder="1" applyAlignment="1">
      <alignment horizontal="center"/>
    </xf>
    <xf numFmtId="0" fontId="25" fillId="0" borderId="0" xfId="0" applyNumberFormat="1" applyFont="1" applyFill="1" applyAlignment="1">
      <alignment horizontal="center"/>
    </xf>
    <xf numFmtId="0" fontId="25" fillId="0" borderId="0" xfId="0" applyFont="1" applyFill="1" applyAlignment="1"/>
    <xf numFmtId="49" fontId="18" fillId="0" borderId="0" xfId="0" applyNumberFormat="1" applyFont="1" applyFill="1" applyBorder="1" applyAlignment="1"/>
    <xf numFmtId="165" fontId="21" fillId="0" borderId="0" xfId="18" applyNumberFormat="1" applyFont="1" applyFill="1" applyBorder="1" applyAlignment="1">
      <alignment horizontal="left" vertical="top"/>
    </xf>
    <xf numFmtId="0" fontId="23" fillId="0" borderId="0" xfId="0" applyFont="1" applyFill="1" applyBorder="1" applyAlignment="1"/>
    <xf numFmtId="0" fontId="23" fillId="0" borderId="0" xfId="0" applyFont="1" applyFill="1" applyBorder="1" applyAlignment="1">
      <alignment horizontal="center"/>
    </xf>
    <xf numFmtId="0" fontId="25" fillId="0" borderId="0" xfId="0" applyFont="1" applyFill="1" applyBorder="1" applyAlignment="1"/>
    <xf numFmtId="165" fontId="25" fillId="0" borderId="0" xfId="0" applyNumberFormat="1" applyFont="1" applyFill="1" applyBorder="1" applyAlignment="1"/>
    <xf numFmtId="0" fontId="20" fillId="0" borderId="0" xfId="0" applyFont="1" applyFill="1" applyBorder="1" applyAlignment="1"/>
    <xf numFmtId="0" fontId="26" fillId="0" borderId="0" xfId="0" applyFont="1" applyFill="1" applyBorder="1" applyAlignment="1">
      <alignment horizontal="right"/>
    </xf>
    <xf numFmtId="164" fontId="26" fillId="0" borderId="0" xfId="6" applyNumberFormat="1" applyFont="1" applyFill="1" applyBorder="1" applyAlignment="1"/>
    <xf numFmtId="164" fontId="26" fillId="0" borderId="0" xfId="6" applyNumberFormat="1" applyFont="1" applyFill="1" applyBorder="1" applyAlignment="1">
      <alignment horizontal="center"/>
    </xf>
    <xf numFmtId="164" fontId="18" fillId="0" borderId="0" xfId="6" applyNumberFormat="1" applyFont="1" applyFill="1" applyBorder="1" applyAlignment="1"/>
    <xf numFmtId="164" fontId="18" fillId="0" borderId="0" xfId="6" applyNumberFormat="1" applyFont="1" applyFill="1" applyBorder="1" applyAlignment="1">
      <alignment horizontal="center"/>
    </xf>
    <xf numFmtId="0" fontId="26" fillId="0" borderId="0" xfId="0" applyFont="1" applyFill="1" applyAlignment="1">
      <alignment horizontal="right"/>
    </xf>
    <xf numFmtId="0" fontId="25" fillId="0" borderId="0" xfId="0" applyFont="1" applyFill="1" applyBorder="1" applyAlignment="1">
      <alignment horizontal="center"/>
    </xf>
    <xf numFmtId="1" fontId="18" fillId="0" borderId="0" xfId="0" applyNumberFormat="1" applyFont="1" applyFill="1" applyBorder="1" applyAlignment="1"/>
    <xf numFmtId="0" fontId="20" fillId="0" borderId="0" xfId="0" applyFont="1" applyFill="1" applyBorder="1" applyAlignment="1">
      <alignment horizontal="center"/>
    </xf>
    <xf numFmtId="0" fontId="26" fillId="0" borderId="0" xfId="0" applyFont="1" applyBorder="1" applyAlignment="1">
      <alignment vertical="top"/>
    </xf>
    <xf numFmtId="0" fontId="12" fillId="0" borderId="0" xfId="0" applyFont="1" applyBorder="1" applyAlignment="1">
      <alignment vertical="top"/>
    </xf>
    <xf numFmtId="0" fontId="14" fillId="0" borderId="0" xfId="0" applyFont="1" applyFill="1" applyBorder="1" applyAlignment="1"/>
    <xf numFmtId="0" fontId="0" fillId="0" borderId="0" xfId="0" applyBorder="1" applyAlignment="1">
      <alignment horizontal="center" vertical="top"/>
    </xf>
    <xf numFmtId="0" fontId="0" fillId="0" borderId="0" xfId="0" applyFill="1" applyBorder="1" applyAlignment="1">
      <alignment horizontal="center" vertical="top"/>
    </xf>
    <xf numFmtId="0" fontId="18" fillId="0" borderId="3" xfId="0" applyFont="1" applyFill="1" applyBorder="1" applyAlignment="1"/>
    <xf numFmtId="5" fontId="26" fillId="0" borderId="3" xfId="0" applyNumberFormat="1" applyFont="1" applyFill="1" applyBorder="1" applyAlignment="1">
      <alignment horizontal="right"/>
    </xf>
    <xf numFmtId="0" fontId="18" fillId="0" borderId="3" xfId="0" applyFont="1" applyFill="1" applyBorder="1" applyAlignment="1">
      <alignment horizontal="center"/>
    </xf>
    <xf numFmtId="0" fontId="26" fillId="0" borderId="3" xfId="0" applyFont="1" applyFill="1" applyBorder="1" applyAlignment="1">
      <alignment horizontal="center"/>
    </xf>
    <xf numFmtId="165" fontId="26" fillId="0" borderId="3" xfId="0" applyNumberFormat="1" applyFont="1" applyFill="1" applyBorder="1" applyAlignment="1">
      <alignment horizontal="right"/>
    </xf>
    <xf numFmtId="165" fontId="26" fillId="0" borderId="3" xfId="0" applyNumberFormat="1" applyFont="1" applyFill="1" applyBorder="1" applyAlignment="1">
      <alignment horizontal="center"/>
    </xf>
    <xf numFmtId="0" fontId="18" fillId="0" borderId="3" xfId="0" applyFont="1" applyFill="1" applyBorder="1" applyAlignment="1">
      <alignment horizontal="left"/>
    </xf>
    <xf numFmtId="0" fontId="21" fillId="0" borderId="3" xfId="18" applyFont="1" applyFill="1" applyBorder="1" applyAlignment="1">
      <alignment horizontal="left"/>
    </xf>
    <xf numFmtId="0" fontId="27" fillId="0" borderId="0" xfId="0" applyFont="1" applyBorder="1" applyAlignment="1">
      <alignment horizontal="left" vertical="top"/>
    </xf>
    <xf numFmtId="0" fontId="10" fillId="4" borderId="1" xfId="0" applyFont="1" applyFill="1" applyBorder="1" applyAlignment="1">
      <alignment horizontal="center" wrapText="1"/>
    </xf>
    <xf numFmtId="0" fontId="18" fillId="0" borderId="0" xfId="0" applyFont="1" applyAlignment="1">
      <alignment horizontal="center" vertical="top"/>
    </xf>
    <xf numFmtId="0" fontId="0" fillId="0" borderId="0" xfId="0" applyAlignment="1">
      <alignment horizontal="center"/>
    </xf>
    <xf numFmtId="1" fontId="14" fillId="0" borderId="0" xfId="0" applyNumberFormat="1" applyFont="1" applyAlignment="1">
      <alignment horizontal="left" vertical="top"/>
    </xf>
    <xf numFmtId="164" fontId="17" fillId="0" borderId="0" xfId="6" applyNumberFormat="1" applyFont="1" applyAlignment="1">
      <alignment horizontal="right"/>
    </xf>
    <xf numFmtId="0" fontId="12" fillId="0" borderId="0" xfId="0" applyFont="1" applyBorder="1" applyAlignment="1">
      <alignment vertical="top" wrapText="1"/>
    </xf>
    <xf numFmtId="0" fontId="12" fillId="0" borderId="0" xfId="0" applyFont="1" applyAlignment="1">
      <alignment vertical="top" wrapText="1"/>
    </xf>
    <xf numFmtId="0" fontId="12" fillId="0" borderId="0" xfId="0" applyFont="1" applyBorder="1" applyAlignment="1">
      <alignment horizontal="left" vertical="center" wrapText="1"/>
    </xf>
    <xf numFmtId="0" fontId="26" fillId="0" borderId="3" xfId="0" applyFont="1" applyFill="1" applyBorder="1" applyAlignment="1">
      <alignment horizontal="center"/>
    </xf>
    <xf numFmtId="164" fontId="12" fillId="0" borderId="0" xfId="0" applyNumberFormat="1" applyFont="1" applyAlignment="1">
      <alignment horizontal="left" vertical="top"/>
    </xf>
    <xf numFmtId="164" fontId="12" fillId="0" borderId="0" xfId="0" applyNumberFormat="1" applyFont="1" applyAlignment="1">
      <alignment horizontal="center" vertical="top"/>
    </xf>
  </cellXfs>
  <cellStyles count="24">
    <cellStyle name="Comma 2" xfId="1"/>
    <cellStyle name="Comma 3" xfId="2"/>
    <cellStyle name="Comma 3 2" xfId="3"/>
    <cellStyle name="Comma 4" xfId="4"/>
    <cellStyle name="Comma 4 2" xfId="5"/>
    <cellStyle name="Currency" xfId="6" builtinId="4"/>
    <cellStyle name="Currency 2" xfId="7"/>
    <cellStyle name="Currency 3" xfId="8"/>
    <cellStyle name="Currency 4" xfId="9"/>
    <cellStyle name="Currency 4 2" xfId="10"/>
    <cellStyle name="Currency 5" xfId="11"/>
    <cellStyle name="Currency 5 2" xfId="12"/>
    <cellStyle name="Normal" xfId="0" builtinId="0"/>
    <cellStyle name="Normal 2" xfId="13"/>
    <cellStyle name="Normal 3" xfId="14"/>
    <cellStyle name="Normal 4" xfId="15"/>
    <cellStyle name="Normal 4 2" xfId="16"/>
    <cellStyle name="Normal 5" xfId="17"/>
    <cellStyle name="Normal_Sheet1" xfId="18"/>
    <cellStyle name="Percent 2" xfId="19"/>
    <cellStyle name="Percent 3" xfId="20"/>
    <cellStyle name="Percent 3 2" xfId="21"/>
    <cellStyle name="Percent 4" xfId="22"/>
    <cellStyle name="Percent 4 2" xfId="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381001</xdr:colOff>
      <xdr:row>0</xdr:row>
      <xdr:rowOff>0</xdr:rowOff>
    </xdr:from>
    <xdr:to>
      <xdr:col>1</xdr:col>
      <xdr:colOff>1323976</xdr:colOff>
      <xdr:row>6</xdr:row>
      <xdr:rowOff>11431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381001" y="0"/>
          <a:ext cx="1447800" cy="14211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C171"/>
  <sheetViews>
    <sheetView showGridLines="0" tabSelected="1" topLeftCell="A4" zoomScaleNormal="100" workbookViewId="0">
      <selection activeCell="A11" sqref="A11"/>
    </sheetView>
  </sheetViews>
  <sheetFormatPr defaultRowHeight="15" outlineLevelRow="1"/>
  <cols>
    <col min="1" max="1" width="7.5703125" style="15" customWidth="1"/>
    <col min="2" max="2" width="24.140625" style="12" customWidth="1"/>
    <col min="3" max="3" width="16.7109375" style="21" customWidth="1"/>
    <col min="4" max="4" width="15" style="21" customWidth="1"/>
    <col min="5" max="5" width="11.5703125" style="21" customWidth="1"/>
    <col min="6" max="6" width="6.42578125" style="2" customWidth="1"/>
    <col min="7" max="7" width="2.85546875" style="2" customWidth="1"/>
    <col min="8" max="8" width="6.28515625" style="13" customWidth="1"/>
    <col min="9" max="11" width="2.42578125" style="2" customWidth="1"/>
    <col min="12" max="12" width="4.5703125" style="2" customWidth="1"/>
    <col min="13" max="13" width="4.140625" style="2" customWidth="1"/>
    <col min="14" max="15" width="4.5703125" style="2" customWidth="1"/>
    <col min="16" max="16" width="9.7109375" style="2" customWidth="1"/>
    <col min="17" max="17" width="11.28515625" style="2" customWidth="1"/>
    <col min="18" max="18" width="3.140625" style="48" customWidth="1"/>
    <col min="19" max="19" width="3.28515625" style="48" customWidth="1"/>
    <col min="20" max="20" width="16.140625" style="21" customWidth="1"/>
    <col min="21" max="21" width="4.28515625" style="2" customWidth="1"/>
    <col min="22" max="22" width="11.140625" style="21" customWidth="1"/>
    <col min="23" max="23" width="12.85546875" style="2" customWidth="1"/>
    <col min="24" max="16384" width="9.140625" style="21"/>
  </cols>
  <sheetData>
    <row r="1" spans="1:75" ht="20.25" customHeight="1">
      <c r="B1" s="21"/>
      <c r="C1" s="11"/>
      <c r="D1" s="12"/>
      <c r="P1" s="50"/>
      <c r="Q1" s="50"/>
      <c r="R1" s="51"/>
      <c r="S1" s="51"/>
      <c r="T1" s="51"/>
      <c r="U1" s="51"/>
      <c r="V1" s="51"/>
      <c r="W1" s="124"/>
    </row>
    <row r="2" spans="1:75" ht="18.75">
      <c r="B2" s="21"/>
      <c r="C2" s="1"/>
      <c r="D2" s="12"/>
      <c r="P2" s="51"/>
      <c r="Q2" s="51"/>
      <c r="R2" s="51"/>
      <c r="S2" s="51"/>
      <c r="T2" s="51"/>
      <c r="U2" s="51"/>
      <c r="V2" s="51"/>
      <c r="W2" s="124"/>
    </row>
    <row r="3" spans="1:75" ht="19.5" customHeight="1">
      <c r="A3" s="21"/>
      <c r="C3" s="11" t="s">
        <v>54</v>
      </c>
      <c r="D3" s="12"/>
      <c r="P3" s="51"/>
      <c r="Q3" s="51"/>
      <c r="R3" s="51"/>
      <c r="S3" s="51"/>
      <c r="T3" s="51"/>
      <c r="U3" s="52"/>
      <c r="V3"/>
      <c r="W3" s="125"/>
    </row>
    <row r="4" spans="1:75" ht="19.5" customHeight="1">
      <c r="A4" s="1"/>
      <c r="B4" s="21"/>
      <c r="C4" s="122" t="s">
        <v>131</v>
      </c>
      <c r="D4" s="12"/>
      <c r="P4" s="51"/>
      <c r="Q4" s="51"/>
      <c r="R4" s="51"/>
      <c r="S4" s="51"/>
      <c r="T4" s="51"/>
      <c r="U4" s="52"/>
      <c r="V4" s="3"/>
      <c r="W4" s="125"/>
    </row>
    <row r="5" spans="1:75" ht="19.5" customHeight="1">
      <c r="A5" s="1"/>
      <c r="B5" s="21"/>
      <c r="C5" s="122" t="s">
        <v>313</v>
      </c>
      <c r="D5" s="12"/>
      <c r="P5" s="51"/>
      <c r="Q5" s="51"/>
      <c r="R5" s="51"/>
      <c r="S5" s="51"/>
      <c r="T5" s="51"/>
      <c r="U5" s="52"/>
      <c r="V5" s="3"/>
      <c r="W5" s="125"/>
    </row>
    <row r="6" spans="1:75" ht="13.5" customHeight="1">
      <c r="A6" s="1"/>
      <c r="B6" s="21"/>
      <c r="D6" s="12"/>
      <c r="Q6" s="25"/>
      <c r="R6" s="36"/>
      <c r="S6" s="25"/>
      <c r="T6" s="51"/>
      <c r="U6" s="52"/>
      <c r="V6" s="3"/>
      <c r="W6" s="125"/>
    </row>
    <row r="7" spans="1:75" ht="15" customHeight="1">
      <c r="A7" s="130" t="s">
        <v>320</v>
      </c>
      <c r="B7" s="130"/>
      <c r="C7" s="130"/>
      <c r="D7" s="130"/>
      <c r="E7" s="130"/>
      <c r="F7" s="130"/>
      <c r="G7" s="130"/>
      <c r="H7" s="130"/>
      <c r="N7" s="110" t="s">
        <v>322</v>
      </c>
      <c r="P7" s="21"/>
      <c r="R7" s="2"/>
      <c r="S7" s="13"/>
      <c r="T7" s="51"/>
      <c r="U7" s="52"/>
      <c r="V7" s="3"/>
      <c r="W7" s="125"/>
    </row>
    <row r="8" spans="1:75" ht="15" customHeight="1">
      <c r="A8" s="130"/>
      <c r="B8" s="130"/>
      <c r="C8" s="130"/>
      <c r="D8" s="130"/>
      <c r="E8" s="130"/>
      <c r="F8" s="130"/>
      <c r="G8" s="130"/>
      <c r="H8" s="130"/>
      <c r="N8" s="110" t="s">
        <v>316</v>
      </c>
      <c r="P8" s="21"/>
      <c r="R8" s="2"/>
      <c r="S8" s="13"/>
      <c r="T8" s="51"/>
      <c r="U8" s="52"/>
      <c r="V8" s="3"/>
      <c r="W8" s="125"/>
    </row>
    <row r="9" spans="1:75" ht="15" customHeight="1">
      <c r="A9" s="130"/>
      <c r="B9" s="130"/>
      <c r="C9" s="130"/>
      <c r="D9" s="130"/>
      <c r="E9" s="130"/>
      <c r="F9" s="130"/>
      <c r="G9" s="130"/>
      <c r="H9" s="130"/>
      <c r="N9" s="55" t="s">
        <v>317</v>
      </c>
      <c r="P9" s="21"/>
      <c r="R9" s="2"/>
      <c r="S9" s="13"/>
      <c r="T9" s="51"/>
      <c r="U9" s="52"/>
      <c r="V9" s="3"/>
      <c r="W9" s="125"/>
    </row>
    <row r="10" spans="1:75" ht="15" customHeight="1">
      <c r="A10" s="130"/>
      <c r="B10" s="130"/>
      <c r="C10" s="130"/>
      <c r="D10" s="130"/>
      <c r="E10" s="130"/>
      <c r="F10" s="130"/>
      <c r="G10" s="130"/>
      <c r="H10" s="130"/>
      <c r="I10" s="3"/>
      <c r="J10" s="3"/>
      <c r="K10" s="3"/>
      <c r="L10" s="3"/>
      <c r="M10" s="3"/>
      <c r="N10" s="55" t="s">
        <v>318</v>
      </c>
      <c r="O10" s="3"/>
      <c r="P10" s="21"/>
      <c r="Q10" s="3"/>
      <c r="R10" s="3"/>
      <c r="S10" s="3"/>
      <c r="T10" s="3"/>
      <c r="U10" s="3"/>
      <c r="V10" s="3"/>
      <c r="W10" s="125"/>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5.75" customHeight="1">
      <c r="A11" s="109" t="s">
        <v>330</v>
      </c>
      <c r="B11" s="39"/>
      <c r="C11" s="39"/>
      <c r="D11" s="39"/>
      <c r="F11" s="23"/>
      <c r="G11"/>
      <c r="H11"/>
      <c r="I11"/>
      <c r="J11"/>
      <c r="K11"/>
      <c r="L11"/>
      <c r="M11"/>
      <c r="N11" s="110" t="s">
        <v>332</v>
      </c>
      <c r="O11"/>
      <c r="P11"/>
      <c r="Q11"/>
      <c r="R11"/>
      <c r="U11" s="53"/>
      <c r="V11"/>
      <c r="W11" s="125"/>
    </row>
    <row r="12" spans="1:75" ht="131.25" customHeight="1">
      <c r="A12" s="40" t="s">
        <v>55</v>
      </c>
      <c r="B12" s="41" t="s">
        <v>60</v>
      </c>
      <c r="C12" s="41" t="s">
        <v>59</v>
      </c>
      <c r="D12" s="41" t="s">
        <v>61</v>
      </c>
      <c r="E12" s="41" t="s">
        <v>62</v>
      </c>
      <c r="F12" s="40" t="s">
        <v>58</v>
      </c>
      <c r="G12" s="40" t="s">
        <v>56</v>
      </c>
      <c r="H12" s="40" t="s">
        <v>57</v>
      </c>
      <c r="I12" s="40" t="s">
        <v>67</v>
      </c>
      <c r="J12" s="40" t="s">
        <v>66</v>
      </c>
      <c r="K12" s="40" t="s">
        <v>65</v>
      </c>
      <c r="L12" s="20" t="s">
        <v>129</v>
      </c>
      <c r="M12" s="40" t="s">
        <v>63</v>
      </c>
      <c r="N12" s="40" t="s">
        <v>64</v>
      </c>
      <c r="O12" s="40" t="s">
        <v>53</v>
      </c>
      <c r="P12" s="19" t="s">
        <v>118</v>
      </c>
      <c r="Q12" s="22" t="s">
        <v>127</v>
      </c>
      <c r="R12" s="43" t="s">
        <v>307</v>
      </c>
      <c r="S12" s="43" t="s">
        <v>308</v>
      </c>
      <c r="T12" s="22" t="s">
        <v>69</v>
      </c>
      <c r="U12" s="40" t="s">
        <v>321</v>
      </c>
      <c r="V12" s="123" t="s">
        <v>315</v>
      </c>
      <c r="W12" s="42" t="s">
        <v>68</v>
      </c>
    </row>
    <row r="13" spans="1:75" s="48" customFormat="1" ht="15" customHeight="1">
      <c r="A13" s="14" t="s">
        <v>119</v>
      </c>
      <c r="B13" s="44"/>
      <c r="C13" s="44"/>
      <c r="D13" s="44"/>
      <c r="E13" s="45"/>
      <c r="F13" s="38"/>
      <c r="G13" s="46"/>
      <c r="H13" s="44"/>
      <c r="I13" s="46"/>
      <c r="J13" s="46"/>
      <c r="K13" s="46"/>
      <c r="L13" s="46"/>
      <c r="M13" s="47"/>
      <c r="N13" s="46"/>
      <c r="O13" s="46"/>
      <c r="P13" s="46"/>
      <c r="Q13" s="47"/>
      <c r="R13" s="47"/>
      <c r="S13" s="44"/>
      <c r="T13" s="45"/>
      <c r="U13" s="38"/>
      <c r="V13" s="38"/>
      <c r="W13" s="38"/>
    </row>
    <row r="14" spans="1:75" s="59" customFormat="1" ht="15" customHeight="1">
      <c r="A14" s="58">
        <v>16162</v>
      </c>
      <c r="B14" s="59" t="s">
        <v>132</v>
      </c>
      <c r="C14" s="59" t="s">
        <v>133</v>
      </c>
      <c r="D14" s="59" t="s">
        <v>113</v>
      </c>
      <c r="E14" s="59" t="s">
        <v>18</v>
      </c>
      <c r="F14" s="59">
        <v>78542</v>
      </c>
      <c r="G14" s="60">
        <v>11</v>
      </c>
      <c r="H14" s="60" t="s">
        <v>4</v>
      </c>
      <c r="I14" s="60" t="s">
        <v>70</v>
      </c>
      <c r="J14" s="60"/>
      <c r="K14" s="60" t="s">
        <v>70</v>
      </c>
      <c r="L14" s="59" t="s">
        <v>117</v>
      </c>
      <c r="M14" s="60">
        <v>98</v>
      </c>
      <c r="N14" s="60">
        <v>26</v>
      </c>
      <c r="O14" s="60">
        <v>124</v>
      </c>
      <c r="P14" s="59" t="s">
        <v>2</v>
      </c>
      <c r="Q14" s="61">
        <v>1510000</v>
      </c>
      <c r="R14" s="62"/>
      <c r="S14" s="62"/>
      <c r="T14" s="59" t="s">
        <v>17</v>
      </c>
      <c r="U14" s="58">
        <v>158</v>
      </c>
      <c r="V14" s="63" t="s">
        <v>314</v>
      </c>
      <c r="W14" s="60">
        <v>48215023801</v>
      </c>
    </row>
    <row r="15" spans="1:75" s="59" customFormat="1" ht="15" customHeight="1">
      <c r="A15" s="58">
        <v>16142</v>
      </c>
      <c r="B15" s="58" t="s">
        <v>130</v>
      </c>
      <c r="C15" s="58" t="s">
        <v>134</v>
      </c>
      <c r="D15" s="58" t="s">
        <v>72</v>
      </c>
      <c r="E15" s="58" t="s">
        <v>21</v>
      </c>
      <c r="F15" s="58">
        <v>75563</v>
      </c>
      <c r="G15" s="63">
        <v>4</v>
      </c>
      <c r="H15" s="63" t="s">
        <v>1</v>
      </c>
      <c r="I15" s="63" t="s">
        <v>70</v>
      </c>
      <c r="J15" s="63" t="s">
        <v>70</v>
      </c>
      <c r="K15" s="63"/>
      <c r="L15" s="58" t="s">
        <v>128</v>
      </c>
      <c r="M15" s="63">
        <v>24</v>
      </c>
      <c r="N15" s="63">
        <v>0</v>
      </c>
      <c r="O15" s="63">
        <v>24</v>
      </c>
      <c r="P15" s="58" t="s">
        <v>2</v>
      </c>
      <c r="Q15" s="64">
        <v>196572</v>
      </c>
      <c r="R15" s="65"/>
      <c r="S15" s="65"/>
      <c r="T15" s="58" t="s">
        <v>71</v>
      </c>
      <c r="U15" s="58">
        <v>158</v>
      </c>
      <c r="V15" s="63" t="s">
        <v>314</v>
      </c>
      <c r="W15" s="63">
        <v>48067950600</v>
      </c>
    </row>
    <row r="16" spans="1:75" s="59" customFormat="1" ht="15" customHeight="1">
      <c r="A16" s="58">
        <v>16065</v>
      </c>
      <c r="B16" s="59" t="s">
        <v>73</v>
      </c>
      <c r="C16" s="59" t="s">
        <v>135</v>
      </c>
      <c r="D16" s="59" t="s">
        <v>74</v>
      </c>
      <c r="E16" s="59" t="s">
        <v>46</v>
      </c>
      <c r="F16" s="59">
        <v>77515</v>
      </c>
      <c r="G16" s="60">
        <v>6</v>
      </c>
      <c r="H16" s="60" t="s">
        <v>1</v>
      </c>
      <c r="I16" s="60" t="s">
        <v>70</v>
      </c>
      <c r="J16" s="60" t="s">
        <v>70</v>
      </c>
      <c r="K16" s="60"/>
      <c r="L16" s="59" t="s">
        <v>128</v>
      </c>
      <c r="M16" s="60">
        <v>104</v>
      </c>
      <c r="N16" s="60">
        <v>0</v>
      </c>
      <c r="O16" s="60">
        <v>104</v>
      </c>
      <c r="P16" s="59" t="s">
        <v>2</v>
      </c>
      <c r="Q16" s="61">
        <v>782291</v>
      </c>
      <c r="R16" s="62" t="s">
        <v>70</v>
      </c>
      <c r="S16" s="62"/>
      <c r="T16" s="59" t="s">
        <v>80</v>
      </c>
      <c r="U16" s="58">
        <v>156</v>
      </c>
      <c r="V16" s="63" t="s">
        <v>314</v>
      </c>
      <c r="W16" s="60">
        <v>48039662200</v>
      </c>
    </row>
    <row r="17" spans="1:107" s="59" customFormat="1" ht="15" customHeight="1">
      <c r="A17" s="58">
        <v>16154</v>
      </c>
      <c r="B17" s="59" t="s">
        <v>136</v>
      </c>
      <c r="C17" s="59" t="s">
        <v>137</v>
      </c>
      <c r="D17" s="59" t="s">
        <v>138</v>
      </c>
      <c r="E17" s="59" t="s">
        <v>37</v>
      </c>
      <c r="F17" s="59">
        <v>76542</v>
      </c>
      <c r="G17" s="60">
        <v>8</v>
      </c>
      <c r="H17" s="60" t="s">
        <v>4</v>
      </c>
      <c r="I17" s="60" t="s">
        <v>70</v>
      </c>
      <c r="J17" s="60"/>
      <c r="K17" s="60"/>
      <c r="L17" s="59" t="s">
        <v>117</v>
      </c>
      <c r="M17" s="60">
        <v>75</v>
      </c>
      <c r="N17" s="60">
        <v>1</v>
      </c>
      <c r="O17" s="60">
        <v>76</v>
      </c>
      <c r="P17" s="59" t="s">
        <v>2</v>
      </c>
      <c r="Q17" s="61">
        <v>1306000</v>
      </c>
      <c r="R17" s="62"/>
      <c r="S17" s="62"/>
      <c r="T17" s="59" t="s">
        <v>83</v>
      </c>
      <c r="U17" s="58">
        <v>156</v>
      </c>
      <c r="V17" s="63" t="s">
        <v>314</v>
      </c>
      <c r="W17" s="60">
        <v>48027022403</v>
      </c>
    </row>
    <row r="18" spans="1:107" s="59" customFormat="1" ht="15" customHeight="1">
      <c r="A18" s="58">
        <v>16077</v>
      </c>
      <c r="B18" s="59" t="s">
        <v>77</v>
      </c>
      <c r="C18" s="59" t="s">
        <v>78</v>
      </c>
      <c r="D18" s="59" t="s">
        <v>79</v>
      </c>
      <c r="E18" s="59" t="s">
        <v>46</v>
      </c>
      <c r="F18" s="59">
        <v>77480</v>
      </c>
      <c r="G18" s="60">
        <v>6</v>
      </c>
      <c r="H18" s="60" t="s">
        <v>1</v>
      </c>
      <c r="I18" s="60" t="s">
        <v>70</v>
      </c>
      <c r="J18" s="60" t="s">
        <v>70</v>
      </c>
      <c r="K18" s="60"/>
      <c r="L18" s="59" t="s">
        <v>128</v>
      </c>
      <c r="M18" s="60">
        <v>48</v>
      </c>
      <c r="N18" s="60">
        <v>0</v>
      </c>
      <c r="O18" s="60">
        <v>48</v>
      </c>
      <c r="P18" s="59" t="s">
        <v>2</v>
      </c>
      <c r="Q18" s="61">
        <v>335723</v>
      </c>
      <c r="R18" s="62"/>
      <c r="S18" s="62"/>
      <c r="T18" s="59" t="s">
        <v>80</v>
      </c>
      <c r="U18" s="58">
        <v>156</v>
      </c>
      <c r="V18" s="63" t="s">
        <v>314</v>
      </c>
      <c r="W18" s="60">
        <v>48039662800</v>
      </c>
    </row>
    <row r="19" spans="1:107" s="59" customFormat="1" ht="15" customHeight="1">
      <c r="A19" s="58">
        <v>16082</v>
      </c>
      <c r="B19" s="59" t="s">
        <v>139</v>
      </c>
      <c r="C19" s="59" t="s">
        <v>140</v>
      </c>
      <c r="D19" s="59" t="s">
        <v>103</v>
      </c>
      <c r="E19" s="59" t="s">
        <v>141</v>
      </c>
      <c r="F19" s="59">
        <v>75147</v>
      </c>
      <c r="G19" s="60">
        <v>3</v>
      </c>
      <c r="H19" s="60" t="s">
        <v>1</v>
      </c>
      <c r="I19" s="60"/>
      <c r="J19" s="60" t="s">
        <v>70</v>
      </c>
      <c r="K19" s="60"/>
      <c r="L19" s="59" t="s">
        <v>128</v>
      </c>
      <c r="M19" s="60">
        <v>42</v>
      </c>
      <c r="N19" s="60">
        <v>0</v>
      </c>
      <c r="O19" s="60">
        <v>42</v>
      </c>
      <c r="P19" s="59" t="s">
        <v>142</v>
      </c>
      <c r="Q19" s="61">
        <v>325694</v>
      </c>
      <c r="R19" s="62" t="s">
        <v>70</v>
      </c>
      <c r="S19" s="62"/>
      <c r="T19" s="59" t="s">
        <v>93</v>
      </c>
      <c r="U19" s="58">
        <v>156</v>
      </c>
      <c r="V19" s="63" t="s">
        <v>314</v>
      </c>
      <c r="W19" s="60">
        <v>48257051300</v>
      </c>
    </row>
    <row r="20" spans="1:107" s="59" customFormat="1" ht="15" customHeight="1">
      <c r="A20" s="58">
        <v>16033</v>
      </c>
      <c r="B20" s="59" t="s">
        <v>143</v>
      </c>
      <c r="C20" s="59" t="s">
        <v>144</v>
      </c>
      <c r="D20" s="59" t="s">
        <v>20</v>
      </c>
      <c r="E20" s="59" t="s">
        <v>21</v>
      </c>
      <c r="F20" s="59">
        <v>75656</v>
      </c>
      <c r="G20" s="60">
        <v>4</v>
      </c>
      <c r="H20" s="60" t="s">
        <v>1</v>
      </c>
      <c r="I20" s="60"/>
      <c r="J20" s="60" t="s">
        <v>70</v>
      </c>
      <c r="K20" s="60"/>
      <c r="L20" s="59" t="s">
        <v>128</v>
      </c>
      <c r="M20" s="66">
        <v>31</v>
      </c>
      <c r="N20" s="66">
        <v>1</v>
      </c>
      <c r="O20" s="66">
        <v>32</v>
      </c>
      <c r="P20" s="59" t="s">
        <v>145</v>
      </c>
      <c r="Q20" s="61">
        <v>257250</v>
      </c>
      <c r="R20" s="62"/>
      <c r="S20" s="62"/>
      <c r="T20" s="59" t="s">
        <v>87</v>
      </c>
      <c r="U20" s="58">
        <v>156</v>
      </c>
      <c r="V20" s="63" t="s">
        <v>314</v>
      </c>
      <c r="W20" s="60">
        <v>48067950700</v>
      </c>
    </row>
    <row r="21" spans="1:107" s="59" customFormat="1" ht="15" customHeight="1">
      <c r="A21" s="58">
        <v>16352</v>
      </c>
      <c r="B21" s="58" t="s">
        <v>146</v>
      </c>
      <c r="C21" s="58" t="s">
        <v>147</v>
      </c>
      <c r="D21" s="58" t="s">
        <v>19</v>
      </c>
      <c r="E21" s="58" t="s">
        <v>19</v>
      </c>
      <c r="F21" s="58">
        <v>79935</v>
      </c>
      <c r="G21" s="63">
        <v>13</v>
      </c>
      <c r="H21" s="63" t="s">
        <v>4</v>
      </c>
      <c r="I21" s="63" t="s">
        <v>70</v>
      </c>
      <c r="J21" s="63"/>
      <c r="K21" s="63" t="s">
        <v>70</v>
      </c>
      <c r="L21" s="58" t="s">
        <v>117</v>
      </c>
      <c r="M21" s="63">
        <v>185</v>
      </c>
      <c r="N21" s="63">
        <v>0</v>
      </c>
      <c r="O21" s="63">
        <v>185</v>
      </c>
      <c r="P21" s="58" t="s">
        <v>2</v>
      </c>
      <c r="Q21" s="64">
        <v>1500000</v>
      </c>
      <c r="R21" s="65"/>
      <c r="S21" s="65"/>
      <c r="T21" s="58" t="s">
        <v>148</v>
      </c>
      <c r="U21" s="58">
        <v>156</v>
      </c>
      <c r="V21" s="63" t="s">
        <v>314</v>
      </c>
      <c r="W21" s="63">
        <v>48141010303</v>
      </c>
    </row>
    <row r="22" spans="1:107" s="59" customFormat="1" ht="15" customHeight="1">
      <c r="A22" s="58">
        <v>16113</v>
      </c>
      <c r="B22" s="59" t="s">
        <v>92</v>
      </c>
      <c r="C22" s="59" t="s">
        <v>90</v>
      </c>
      <c r="D22" s="59" t="s">
        <v>91</v>
      </c>
      <c r="E22" s="59" t="s">
        <v>43</v>
      </c>
      <c r="F22" s="59">
        <v>75757</v>
      </c>
      <c r="G22" s="60">
        <v>4</v>
      </c>
      <c r="H22" s="60" t="s">
        <v>1</v>
      </c>
      <c r="I22" s="60"/>
      <c r="J22" s="60" t="s">
        <v>70</v>
      </c>
      <c r="K22" s="60"/>
      <c r="L22" s="59" t="s">
        <v>128</v>
      </c>
      <c r="M22" s="60">
        <v>24</v>
      </c>
      <c r="N22" s="60">
        <v>0</v>
      </c>
      <c r="O22" s="60">
        <v>24</v>
      </c>
      <c r="P22" s="59" t="s">
        <v>2</v>
      </c>
      <c r="Q22" s="61">
        <v>225583</v>
      </c>
      <c r="R22" s="62"/>
      <c r="S22" s="62" t="s">
        <v>70</v>
      </c>
      <c r="T22" s="59" t="s">
        <v>76</v>
      </c>
      <c r="U22" s="58">
        <v>155</v>
      </c>
      <c r="V22" s="63" t="s">
        <v>314</v>
      </c>
      <c r="W22" s="60">
        <v>48423001908</v>
      </c>
    </row>
    <row r="23" spans="1:107" s="59" customFormat="1" ht="15" customHeight="1">
      <c r="A23" s="58">
        <v>16116</v>
      </c>
      <c r="B23" s="59" t="s">
        <v>89</v>
      </c>
      <c r="C23" s="59" t="s">
        <v>149</v>
      </c>
      <c r="D23" s="59" t="s">
        <v>91</v>
      </c>
      <c r="E23" s="59" t="s">
        <v>43</v>
      </c>
      <c r="F23" s="59">
        <v>75757</v>
      </c>
      <c r="G23" s="60">
        <v>4</v>
      </c>
      <c r="H23" s="60" t="s">
        <v>1</v>
      </c>
      <c r="I23" s="60"/>
      <c r="J23" s="60" t="s">
        <v>70</v>
      </c>
      <c r="K23" s="60"/>
      <c r="L23" s="59" t="s">
        <v>128</v>
      </c>
      <c r="M23" s="60">
        <v>24</v>
      </c>
      <c r="N23" s="60">
        <v>0</v>
      </c>
      <c r="O23" s="60">
        <v>24</v>
      </c>
      <c r="P23" s="59" t="s">
        <v>145</v>
      </c>
      <c r="Q23" s="61">
        <v>194178</v>
      </c>
      <c r="R23" s="62"/>
      <c r="S23" s="62" t="s">
        <v>70</v>
      </c>
      <c r="T23" s="59" t="s">
        <v>76</v>
      </c>
      <c r="U23" s="58">
        <v>155</v>
      </c>
      <c r="V23" s="63" t="s">
        <v>314</v>
      </c>
      <c r="W23" s="60">
        <v>48423001908</v>
      </c>
    </row>
    <row r="24" spans="1:107" s="59" customFormat="1" ht="15" customHeight="1">
      <c r="A24" s="58">
        <v>16354</v>
      </c>
      <c r="B24" s="59" t="s">
        <v>150</v>
      </c>
      <c r="C24" s="59" t="s">
        <v>151</v>
      </c>
      <c r="D24" s="59" t="s">
        <v>19</v>
      </c>
      <c r="E24" s="59" t="s">
        <v>19</v>
      </c>
      <c r="F24" s="59">
        <v>79938</v>
      </c>
      <c r="G24" s="60">
        <v>13</v>
      </c>
      <c r="H24" s="60" t="s">
        <v>4</v>
      </c>
      <c r="I24" s="60" t="s">
        <v>70</v>
      </c>
      <c r="J24" s="60"/>
      <c r="K24" s="60" t="s">
        <v>70</v>
      </c>
      <c r="L24" s="59" t="s">
        <v>117</v>
      </c>
      <c r="M24" s="60">
        <v>153</v>
      </c>
      <c r="N24" s="60">
        <v>0</v>
      </c>
      <c r="O24" s="60">
        <v>153</v>
      </c>
      <c r="P24" s="59" t="s">
        <v>2</v>
      </c>
      <c r="Q24" s="61">
        <v>1500000</v>
      </c>
      <c r="R24" s="62"/>
      <c r="S24" s="62"/>
      <c r="T24" s="59" t="s">
        <v>148</v>
      </c>
      <c r="U24" s="58">
        <v>155</v>
      </c>
      <c r="V24" s="63" t="s">
        <v>314</v>
      </c>
      <c r="W24" s="60">
        <v>48141010331</v>
      </c>
    </row>
    <row r="25" spans="1:107" s="59" customFormat="1" ht="15" customHeight="1">
      <c r="A25" s="58">
        <v>16124</v>
      </c>
      <c r="B25" s="59" t="s">
        <v>152</v>
      </c>
      <c r="C25" s="59" t="s">
        <v>153</v>
      </c>
      <c r="D25" s="59" t="s">
        <v>38</v>
      </c>
      <c r="E25" s="59" t="s">
        <v>39</v>
      </c>
      <c r="F25" s="59">
        <v>78130</v>
      </c>
      <c r="G25" s="60">
        <v>9</v>
      </c>
      <c r="H25" s="60" t="s">
        <v>4</v>
      </c>
      <c r="I25" s="60" t="s">
        <v>70</v>
      </c>
      <c r="J25" s="60"/>
      <c r="K25" s="60"/>
      <c r="L25" s="59" t="s">
        <v>128</v>
      </c>
      <c r="M25" s="60">
        <v>38</v>
      </c>
      <c r="N25" s="60">
        <v>1</v>
      </c>
      <c r="O25" s="60">
        <v>39</v>
      </c>
      <c r="P25" s="59" t="s">
        <v>145</v>
      </c>
      <c r="Q25" s="61">
        <v>416646</v>
      </c>
      <c r="R25" s="62"/>
      <c r="S25" s="62"/>
      <c r="T25" s="59" t="s">
        <v>154</v>
      </c>
      <c r="U25" s="58">
        <v>155</v>
      </c>
      <c r="V25" s="63" t="s">
        <v>314</v>
      </c>
      <c r="W25" s="60">
        <v>48091310403</v>
      </c>
    </row>
    <row r="26" spans="1:107" s="58" customFormat="1" ht="15" customHeight="1">
      <c r="A26" s="58">
        <v>16175</v>
      </c>
      <c r="B26" s="59" t="s">
        <v>155</v>
      </c>
      <c r="C26" s="59" t="s">
        <v>156</v>
      </c>
      <c r="D26" s="59" t="s">
        <v>157</v>
      </c>
      <c r="E26" s="59" t="s">
        <v>10</v>
      </c>
      <c r="F26" s="59">
        <v>77532</v>
      </c>
      <c r="G26" s="60">
        <v>6</v>
      </c>
      <c r="H26" s="60" t="s">
        <v>1</v>
      </c>
      <c r="I26" s="60"/>
      <c r="J26" s="60" t="s">
        <v>70</v>
      </c>
      <c r="K26" s="60"/>
      <c r="L26" s="59" t="s">
        <v>128</v>
      </c>
      <c r="M26" s="60">
        <v>96</v>
      </c>
      <c r="N26" s="60">
        <v>1</v>
      </c>
      <c r="O26" s="60">
        <v>97</v>
      </c>
      <c r="P26" s="59" t="s">
        <v>2</v>
      </c>
      <c r="Q26" s="61">
        <v>649865</v>
      </c>
      <c r="R26" s="62" t="s">
        <v>70</v>
      </c>
      <c r="S26" s="62"/>
      <c r="T26" s="59" t="s">
        <v>88</v>
      </c>
      <c r="U26" s="58">
        <v>154</v>
      </c>
      <c r="V26" s="63" t="s">
        <v>314</v>
      </c>
      <c r="W26" s="60">
        <v>48201252700</v>
      </c>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row>
    <row r="27" spans="1:107" s="58" customFormat="1" ht="15" customHeight="1">
      <c r="A27" s="58">
        <v>16099</v>
      </c>
      <c r="B27" s="59" t="s">
        <v>158</v>
      </c>
      <c r="C27" s="59" t="s">
        <v>159</v>
      </c>
      <c r="D27" s="59" t="s">
        <v>5</v>
      </c>
      <c r="E27" s="59" t="s">
        <v>27</v>
      </c>
      <c r="F27" s="59">
        <v>78759</v>
      </c>
      <c r="G27" s="60">
        <v>7</v>
      </c>
      <c r="H27" s="60" t="s">
        <v>4</v>
      </c>
      <c r="I27" s="60" t="s">
        <v>70</v>
      </c>
      <c r="J27" s="60"/>
      <c r="K27" s="60"/>
      <c r="L27" s="59" t="s">
        <v>128</v>
      </c>
      <c r="M27" s="60">
        <v>75</v>
      </c>
      <c r="N27" s="60">
        <v>0</v>
      </c>
      <c r="O27" s="60">
        <v>75</v>
      </c>
      <c r="P27" s="59" t="s">
        <v>2</v>
      </c>
      <c r="Q27" s="61">
        <v>901883.23</v>
      </c>
      <c r="R27" s="62"/>
      <c r="S27" s="62"/>
      <c r="T27" s="59" t="s">
        <v>160</v>
      </c>
      <c r="U27" s="58">
        <v>154</v>
      </c>
      <c r="V27" s="63" t="s">
        <v>314</v>
      </c>
      <c r="W27" s="60">
        <v>48453002500</v>
      </c>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row>
    <row r="28" spans="1:107" s="59" customFormat="1" ht="15" customHeight="1">
      <c r="A28" s="58">
        <v>16108</v>
      </c>
      <c r="B28" s="59" t="s">
        <v>161</v>
      </c>
      <c r="C28" s="59" t="s">
        <v>162</v>
      </c>
      <c r="D28" s="59" t="s">
        <v>163</v>
      </c>
      <c r="E28" s="59" t="s">
        <v>75</v>
      </c>
      <c r="F28" s="59">
        <v>75758</v>
      </c>
      <c r="G28" s="60">
        <v>4</v>
      </c>
      <c r="H28" s="60" t="s">
        <v>1</v>
      </c>
      <c r="I28" s="60"/>
      <c r="J28" s="60" t="s">
        <v>70</v>
      </c>
      <c r="K28" s="60"/>
      <c r="L28" s="59" t="s">
        <v>128</v>
      </c>
      <c r="M28" s="60">
        <v>44</v>
      </c>
      <c r="N28" s="60">
        <v>0</v>
      </c>
      <c r="O28" s="60">
        <v>44</v>
      </c>
      <c r="P28" s="59" t="s">
        <v>145</v>
      </c>
      <c r="Q28" s="61">
        <v>263062</v>
      </c>
      <c r="R28" s="62"/>
      <c r="S28" s="62" t="s">
        <v>70</v>
      </c>
      <c r="T28" s="59" t="s">
        <v>76</v>
      </c>
      <c r="U28" s="58">
        <v>153</v>
      </c>
      <c r="V28" s="63" t="s">
        <v>314</v>
      </c>
      <c r="W28" s="60">
        <v>48213950100</v>
      </c>
    </row>
    <row r="29" spans="1:107" s="58" customFormat="1" ht="15" customHeight="1">
      <c r="A29" s="58">
        <v>16040</v>
      </c>
      <c r="B29" s="59" t="s">
        <v>164</v>
      </c>
      <c r="C29" s="59" t="s">
        <v>165</v>
      </c>
      <c r="D29" s="59" t="s">
        <v>166</v>
      </c>
      <c r="E29" s="59" t="s">
        <v>35</v>
      </c>
      <c r="F29" s="59">
        <v>77833</v>
      </c>
      <c r="G29" s="60">
        <v>8</v>
      </c>
      <c r="H29" s="60" t="s">
        <v>1</v>
      </c>
      <c r="I29" s="60" t="s">
        <v>70</v>
      </c>
      <c r="J29" s="60"/>
      <c r="K29" s="60" t="s">
        <v>70</v>
      </c>
      <c r="L29" s="59" t="s">
        <v>117</v>
      </c>
      <c r="M29" s="66">
        <v>80</v>
      </c>
      <c r="N29" s="66">
        <v>0</v>
      </c>
      <c r="O29" s="66">
        <v>80</v>
      </c>
      <c r="P29" s="59" t="s">
        <v>2</v>
      </c>
      <c r="Q29" s="61">
        <v>779965</v>
      </c>
      <c r="R29" s="62"/>
      <c r="S29" s="62"/>
      <c r="T29" s="59" t="s">
        <v>167</v>
      </c>
      <c r="U29" s="58">
        <v>153</v>
      </c>
      <c r="V29" s="63" t="s">
        <v>314</v>
      </c>
      <c r="W29" s="60">
        <v>48477170100</v>
      </c>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row>
    <row r="30" spans="1:107" s="59" customFormat="1" ht="15" customHeight="1">
      <c r="A30" s="58">
        <v>16044</v>
      </c>
      <c r="B30" s="59" t="s">
        <v>168</v>
      </c>
      <c r="C30" s="59" t="s">
        <v>169</v>
      </c>
      <c r="D30" s="59" t="s">
        <v>170</v>
      </c>
      <c r="E30" s="59" t="s">
        <v>171</v>
      </c>
      <c r="F30" s="59">
        <v>78064</v>
      </c>
      <c r="G30" s="60">
        <v>9</v>
      </c>
      <c r="H30" s="60" t="s">
        <v>1</v>
      </c>
      <c r="I30" s="60"/>
      <c r="J30" s="60" t="s">
        <v>70</v>
      </c>
      <c r="K30" s="60"/>
      <c r="L30" s="59" t="s">
        <v>128</v>
      </c>
      <c r="M30" s="60">
        <v>23</v>
      </c>
      <c r="N30" s="60">
        <v>1</v>
      </c>
      <c r="O30" s="60">
        <v>24</v>
      </c>
      <c r="P30" s="59" t="s">
        <v>145</v>
      </c>
      <c r="Q30" s="61">
        <v>211500</v>
      </c>
      <c r="R30" s="62" t="s">
        <v>70</v>
      </c>
      <c r="S30" s="62"/>
      <c r="T30" s="59" t="s">
        <v>87</v>
      </c>
      <c r="U30" s="58">
        <v>152</v>
      </c>
      <c r="V30" s="63" t="s">
        <v>314</v>
      </c>
      <c r="W30" s="60">
        <v>48013960402</v>
      </c>
    </row>
    <row r="31" spans="1:107" s="77" customFormat="1" ht="12.75">
      <c r="A31" s="67" t="s">
        <v>327</v>
      </c>
      <c r="B31" s="68"/>
      <c r="C31" s="69">
        <v>10536358</v>
      </c>
      <c r="D31" s="70"/>
      <c r="E31" s="70"/>
      <c r="F31" s="70"/>
      <c r="G31" s="71"/>
      <c r="H31" s="71"/>
      <c r="I31" s="71"/>
      <c r="J31" s="71"/>
      <c r="K31" s="72"/>
      <c r="L31" s="70"/>
      <c r="M31" s="71"/>
      <c r="N31" s="71"/>
      <c r="O31" s="71"/>
      <c r="P31" s="73" t="s">
        <v>314</v>
      </c>
      <c r="Q31" s="74">
        <f>SUM(Q14:Q30)</f>
        <v>11356212.23</v>
      </c>
      <c r="R31" s="75"/>
      <c r="S31" s="75"/>
      <c r="T31" s="70"/>
      <c r="U31" s="58"/>
      <c r="V31" s="76"/>
      <c r="W31" s="60"/>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row>
    <row r="32" spans="1:107" s="77" customFormat="1" ht="12.75">
      <c r="A32" s="78"/>
      <c r="B32" s="79" t="s">
        <v>66</v>
      </c>
      <c r="C32" s="69">
        <v>3351304</v>
      </c>
      <c r="D32" s="70"/>
      <c r="E32" s="70"/>
      <c r="F32" s="70"/>
      <c r="G32" s="71"/>
      <c r="H32" s="71"/>
      <c r="I32" s="71"/>
      <c r="J32" s="71"/>
      <c r="K32" s="72"/>
      <c r="L32" s="70"/>
      <c r="M32" s="71"/>
      <c r="N32" s="71"/>
      <c r="O32" s="71"/>
      <c r="P32" s="70"/>
      <c r="Q32" s="70"/>
      <c r="R32" s="80"/>
      <c r="S32" s="80"/>
      <c r="T32" s="70"/>
      <c r="U32" s="58"/>
      <c r="V32" s="76"/>
      <c r="W32" s="87"/>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row>
    <row r="33" spans="1:107" s="59" customFormat="1" ht="12" customHeight="1">
      <c r="A33" s="82"/>
      <c r="B33" s="58"/>
      <c r="F33" s="60"/>
      <c r="G33" s="60"/>
      <c r="H33" s="60"/>
      <c r="I33" s="60"/>
      <c r="J33" s="60"/>
      <c r="K33" s="60"/>
      <c r="L33" s="60"/>
      <c r="M33" s="60"/>
      <c r="N33" s="60"/>
      <c r="O33" s="60"/>
      <c r="P33" s="60"/>
      <c r="Q33" s="83"/>
      <c r="R33" s="84"/>
      <c r="S33" s="84"/>
      <c r="U33" s="58"/>
      <c r="V33" s="76"/>
      <c r="W33" s="60"/>
    </row>
    <row r="34" spans="1:107" s="59" customFormat="1" ht="17.25" customHeight="1">
      <c r="A34" s="85" t="str">
        <f>CONCATENATE("Region ",G35,"/",H35)</f>
        <v>Region 1/Rural</v>
      </c>
      <c r="B34" s="86"/>
      <c r="C34" s="81"/>
      <c r="D34" s="81"/>
      <c r="E34" s="81"/>
      <c r="F34" s="87"/>
      <c r="G34" s="87"/>
      <c r="H34" s="87"/>
      <c r="I34" s="87"/>
      <c r="J34" s="87"/>
      <c r="K34" s="87"/>
      <c r="L34" s="87"/>
      <c r="M34" s="87"/>
      <c r="N34" s="87"/>
      <c r="O34" s="87"/>
      <c r="P34" s="87"/>
      <c r="Q34" s="88"/>
      <c r="R34" s="89"/>
      <c r="S34" s="89"/>
      <c r="T34" s="81"/>
      <c r="U34" s="58"/>
      <c r="V34" s="76"/>
      <c r="W34" s="63"/>
    </row>
    <row r="35" spans="1:107" s="58" customFormat="1" ht="15.75" customHeight="1">
      <c r="A35" s="58">
        <v>16034</v>
      </c>
      <c r="B35" s="58" t="s">
        <v>172</v>
      </c>
      <c r="C35" s="58" t="s">
        <v>173</v>
      </c>
      <c r="D35" s="58" t="s">
        <v>174</v>
      </c>
      <c r="E35" s="59" t="s">
        <v>175</v>
      </c>
      <c r="F35" s="59">
        <v>79072</v>
      </c>
      <c r="G35" s="60">
        <v>1</v>
      </c>
      <c r="H35" s="60" t="s">
        <v>1</v>
      </c>
      <c r="I35" s="60"/>
      <c r="J35" s="60"/>
      <c r="K35" s="60"/>
      <c r="L35" s="59" t="s">
        <v>176</v>
      </c>
      <c r="M35" s="66">
        <v>29</v>
      </c>
      <c r="N35" s="66">
        <v>0</v>
      </c>
      <c r="O35" s="66">
        <v>29</v>
      </c>
      <c r="P35" s="59" t="s">
        <v>2</v>
      </c>
      <c r="Q35" s="61">
        <v>462000</v>
      </c>
      <c r="R35" s="62"/>
      <c r="S35" s="62"/>
      <c r="T35" s="59" t="s">
        <v>177</v>
      </c>
      <c r="U35" s="58">
        <v>159</v>
      </c>
      <c r="V35" s="63" t="s">
        <v>314</v>
      </c>
      <c r="W35" s="60">
        <v>48189950500</v>
      </c>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row>
    <row r="36" spans="1:107" s="58" customFormat="1" ht="15.75" customHeight="1">
      <c r="A36" s="58">
        <v>16043</v>
      </c>
      <c r="B36" s="58" t="s">
        <v>178</v>
      </c>
      <c r="C36" s="58" t="s">
        <v>179</v>
      </c>
      <c r="D36" s="58" t="s">
        <v>180</v>
      </c>
      <c r="E36" s="58" t="s">
        <v>181</v>
      </c>
      <c r="F36" s="58">
        <v>79068</v>
      </c>
      <c r="G36" s="63">
        <v>1</v>
      </c>
      <c r="H36" s="63" t="s">
        <v>1</v>
      </c>
      <c r="I36" s="63"/>
      <c r="J36" s="63"/>
      <c r="K36" s="63"/>
      <c r="L36" s="58" t="s">
        <v>117</v>
      </c>
      <c r="M36" s="90">
        <v>54</v>
      </c>
      <c r="N36" s="90">
        <v>6</v>
      </c>
      <c r="O36" s="90">
        <v>60</v>
      </c>
      <c r="P36" s="58" t="s">
        <v>142</v>
      </c>
      <c r="Q36" s="64">
        <v>628300</v>
      </c>
      <c r="R36" s="65"/>
      <c r="S36" s="65"/>
      <c r="T36" s="58" t="s">
        <v>182</v>
      </c>
      <c r="U36" s="58">
        <v>158</v>
      </c>
      <c r="V36" s="63" t="s">
        <v>314</v>
      </c>
      <c r="W36" s="63">
        <v>48065950200</v>
      </c>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row>
    <row r="37" spans="1:107" s="77" customFormat="1" ht="12.75" outlineLevel="1">
      <c r="A37" s="67" t="s">
        <v>326</v>
      </c>
      <c r="B37" s="68"/>
      <c r="C37" s="69">
        <v>712154.37</v>
      </c>
      <c r="D37" s="70"/>
      <c r="E37" s="70"/>
      <c r="F37" s="70"/>
      <c r="G37" s="71"/>
      <c r="H37" s="71"/>
      <c r="I37" s="91"/>
      <c r="J37" s="71"/>
      <c r="K37" s="71"/>
      <c r="L37" s="70"/>
      <c r="M37" s="71"/>
      <c r="N37" s="71"/>
      <c r="O37" s="71"/>
      <c r="P37" s="73" t="s">
        <v>314</v>
      </c>
      <c r="Q37" s="74">
        <f>SUM(Q35:Q36)</f>
        <v>1090300</v>
      </c>
      <c r="R37" s="75"/>
      <c r="S37" s="75"/>
      <c r="T37" s="70"/>
      <c r="U37" s="58"/>
      <c r="V37" s="76"/>
      <c r="W37" s="71"/>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row>
    <row r="38" spans="1:107" s="59" customFormat="1" ht="12" customHeight="1">
      <c r="A38" s="82"/>
      <c r="F38" s="60"/>
      <c r="G38" s="60"/>
      <c r="H38" s="60"/>
      <c r="I38" s="60"/>
      <c r="J38" s="60"/>
      <c r="K38" s="60"/>
      <c r="L38" s="60"/>
      <c r="M38" s="60"/>
      <c r="N38" s="60"/>
      <c r="O38" s="60"/>
      <c r="R38" s="60"/>
      <c r="S38" s="60"/>
      <c r="U38" s="58"/>
      <c r="V38" s="76"/>
      <c r="W38" s="60"/>
    </row>
    <row r="39" spans="1:107" s="59" customFormat="1" ht="15" customHeight="1">
      <c r="A39" s="85" t="str">
        <f>CONCATENATE("Region ",G40,"/",H40)</f>
        <v>Region 1/Urban</v>
      </c>
      <c r="B39" s="58"/>
      <c r="F39" s="60"/>
      <c r="G39" s="60"/>
      <c r="H39" s="60"/>
      <c r="I39" s="60"/>
      <c r="J39" s="60"/>
      <c r="K39" s="60"/>
      <c r="L39" s="60"/>
      <c r="M39" s="60"/>
      <c r="N39" s="60"/>
      <c r="O39" s="60"/>
      <c r="P39" s="60"/>
      <c r="Q39" s="83"/>
      <c r="R39" s="84"/>
      <c r="S39" s="84"/>
      <c r="U39" s="58"/>
      <c r="V39" s="76"/>
      <c r="W39" s="60"/>
    </row>
    <row r="40" spans="1:107" s="59" customFormat="1" ht="15" customHeight="1">
      <c r="A40" s="58">
        <v>16370</v>
      </c>
      <c r="B40" s="58" t="s">
        <v>183</v>
      </c>
      <c r="C40" s="58" t="s">
        <v>184</v>
      </c>
      <c r="D40" s="59" t="s">
        <v>40</v>
      </c>
      <c r="E40" s="59" t="s">
        <v>40</v>
      </c>
      <c r="F40" s="59">
        <v>79424</v>
      </c>
      <c r="G40" s="60">
        <v>1</v>
      </c>
      <c r="H40" s="60" t="s">
        <v>4</v>
      </c>
      <c r="L40" s="59" t="s">
        <v>117</v>
      </c>
      <c r="M40" s="60">
        <v>89</v>
      </c>
      <c r="N40" s="60">
        <v>19</v>
      </c>
      <c r="O40" s="60">
        <v>108</v>
      </c>
      <c r="P40" s="59" t="s">
        <v>142</v>
      </c>
      <c r="Q40" s="61">
        <v>1232312</v>
      </c>
      <c r="R40" s="62"/>
      <c r="S40" s="62"/>
      <c r="T40" s="59" t="s">
        <v>185</v>
      </c>
      <c r="U40" s="58">
        <v>157</v>
      </c>
      <c r="V40" s="63" t="s">
        <v>314</v>
      </c>
      <c r="W40" s="60">
        <v>48303010407</v>
      </c>
    </row>
    <row r="41" spans="1:107" s="77" customFormat="1" ht="12.75" outlineLevel="1">
      <c r="A41" s="67" t="s">
        <v>326</v>
      </c>
      <c r="B41" s="68"/>
      <c r="C41" s="69">
        <v>1285757.83</v>
      </c>
      <c r="D41" s="70"/>
      <c r="E41" s="70"/>
      <c r="F41" s="70"/>
      <c r="G41" s="70"/>
      <c r="H41" s="70"/>
      <c r="I41" s="92"/>
      <c r="J41" s="70"/>
      <c r="K41" s="70"/>
      <c r="L41" s="70"/>
      <c r="M41" s="71"/>
      <c r="N41" s="71"/>
      <c r="O41" s="71"/>
      <c r="P41" s="73" t="s">
        <v>314</v>
      </c>
      <c r="Q41" s="74">
        <f>SUM(Q40:Q40)</f>
        <v>1232312</v>
      </c>
      <c r="R41" s="75"/>
      <c r="S41" s="75"/>
      <c r="T41" s="70"/>
      <c r="U41" s="58"/>
      <c r="V41" s="76"/>
      <c r="W41" s="71"/>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row>
    <row r="42" spans="1:107" s="59" customFormat="1" ht="12" customHeight="1">
      <c r="A42" s="82"/>
      <c r="B42" s="58"/>
      <c r="F42" s="60"/>
      <c r="G42" s="60"/>
      <c r="H42" s="60"/>
      <c r="I42" s="60"/>
      <c r="J42" s="60"/>
      <c r="K42" s="60"/>
      <c r="L42" s="60"/>
      <c r="M42" s="60"/>
      <c r="N42" s="60"/>
      <c r="O42" s="60"/>
      <c r="P42" s="87"/>
      <c r="Q42" s="88"/>
      <c r="R42" s="89"/>
      <c r="S42" s="89"/>
      <c r="U42" s="58"/>
      <c r="V42" s="76"/>
      <c r="W42" s="60"/>
    </row>
    <row r="43" spans="1:107" s="59" customFormat="1" ht="15" customHeight="1">
      <c r="A43" s="85" t="str">
        <f>CONCATENATE("Region ",G44,"/",H44)</f>
        <v>Region 2/Rural</v>
      </c>
      <c r="B43" s="58"/>
      <c r="F43" s="60"/>
      <c r="G43" s="60"/>
      <c r="H43" s="60"/>
      <c r="I43" s="60"/>
      <c r="J43" s="60"/>
      <c r="K43" s="60"/>
      <c r="L43" s="60"/>
      <c r="M43" s="60"/>
      <c r="N43" s="60"/>
      <c r="O43" s="60"/>
      <c r="P43" s="60"/>
      <c r="Q43" s="83"/>
      <c r="R43" s="84"/>
      <c r="S43" s="84"/>
      <c r="U43" s="58"/>
      <c r="V43" s="76"/>
      <c r="W43" s="60"/>
    </row>
    <row r="44" spans="1:107" s="58" customFormat="1" ht="15" customHeight="1">
      <c r="A44" s="58">
        <v>16026</v>
      </c>
      <c r="B44" s="58" t="s">
        <v>186</v>
      </c>
      <c r="C44" s="58" t="s">
        <v>187</v>
      </c>
      <c r="D44" s="58" t="s">
        <v>96</v>
      </c>
      <c r="E44" s="58" t="s">
        <v>97</v>
      </c>
      <c r="F44" s="58">
        <v>76437</v>
      </c>
      <c r="G44" s="63">
        <v>2</v>
      </c>
      <c r="H44" s="63" t="s">
        <v>1</v>
      </c>
      <c r="L44" s="58" t="s">
        <v>117</v>
      </c>
      <c r="M44" s="90">
        <v>40</v>
      </c>
      <c r="N44" s="90">
        <v>0</v>
      </c>
      <c r="O44" s="90">
        <v>40</v>
      </c>
      <c r="P44" s="58" t="s">
        <v>2</v>
      </c>
      <c r="Q44" s="64">
        <v>545000</v>
      </c>
      <c r="R44" s="93"/>
      <c r="S44" s="93"/>
      <c r="T44" s="58" t="s">
        <v>177</v>
      </c>
      <c r="U44" s="58">
        <v>159</v>
      </c>
      <c r="V44" s="63" t="s">
        <v>314</v>
      </c>
      <c r="W44" s="63">
        <v>48133950300</v>
      </c>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row>
    <row r="45" spans="1:107" s="99" customFormat="1" ht="12.75" outlineLevel="1">
      <c r="A45" s="67" t="s">
        <v>326</v>
      </c>
      <c r="B45" s="68"/>
      <c r="C45" s="94">
        <v>560434.72</v>
      </c>
      <c r="D45" s="95"/>
      <c r="E45" s="95"/>
      <c r="F45" s="95"/>
      <c r="G45" s="96"/>
      <c r="H45" s="96"/>
      <c r="I45" s="97"/>
      <c r="J45" s="95"/>
      <c r="K45" s="95"/>
      <c r="L45" s="95"/>
      <c r="M45" s="96"/>
      <c r="N45" s="96"/>
      <c r="O45" s="96"/>
      <c r="P45" s="73" t="s">
        <v>314</v>
      </c>
      <c r="Q45" s="98">
        <f>SUM(Q44:Q44)</f>
        <v>545000</v>
      </c>
      <c r="T45" s="95"/>
      <c r="U45" s="58"/>
      <c r="V45" s="76"/>
      <c r="W45" s="96"/>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row>
    <row r="46" spans="1:107" s="58" customFormat="1" ht="12" customHeight="1">
      <c r="A46" s="82"/>
      <c r="F46" s="63"/>
      <c r="G46" s="63"/>
      <c r="H46" s="63"/>
      <c r="I46" s="63"/>
      <c r="J46" s="63"/>
      <c r="K46" s="63"/>
      <c r="L46" s="63"/>
      <c r="M46" s="63"/>
      <c r="N46" s="63"/>
      <c r="O46" s="63"/>
      <c r="P46" s="100"/>
      <c r="Q46" s="101"/>
      <c r="R46" s="102"/>
      <c r="S46" s="102"/>
      <c r="V46" s="76"/>
      <c r="W46" s="63"/>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row>
    <row r="47" spans="1:107" s="58" customFormat="1" ht="16.5" customHeight="1">
      <c r="A47" s="85" t="str">
        <f>CONCATENATE("Region ",G48,"/",H48)</f>
        <v>Region 2/Urban</v>
      </c>
      <c r="F47" s="63"/>
      <c r="G47" s="63"/>
      <c r="H47" s="63"/>
      <c r="I47" s="63"/>
      <c r="J47" s="63"/>
      <c r="K47" s="63"/>
      <c r="L47" s="63"/>
      <c r="M47" s="63"/>
      <c r="N47" s="63"/>
      <c r="O47" s="63"/>
      <c r="P47" s="63"/>
      <c r="Q47" s="103"/>
      <c r="R47" s="104"/>
      <c r="S47" s="104"/>
      <c r="V47" s="76"/>
      <c r="W47" s="63"/>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row>
    <row r="48" spans="1:107" s="58" customFormat="1" ht="15" customHeight="1">
      <c r="A48" s="58">
        <v>16322</v>
      </c>
      <c r="B48" s="58" t="s">
        <v>188</v>
      </c>
      <c r="C48" s="58" t="s">
        <v>189</v>
      </c>
      <c r="D48" s="58" t="s">
        <v>190</v>
      </c>
      <c r="E48" s="58" t="s">
        <v>191</v>
      </c>
      <c r="F48" s="58">
        <v>79606</v>
      </c>
      <c r="G48" s="63">
        <v>2</v>
      </c>
      <c r="H48" s="63" t="s">
        <v>4</v>
      </c>
      <c r="I48" s="63"/>
      <c r="J48" s="63"/>
      <c r="K48" s="63"/>
      <c r="L48" s="58" t="s">
        <v>117</v>
      </c>
      <c r="M48" s="63">
        <v>28</v>
      </c>
      <c r="N48" s="63">
        <v>7</v>
      </c>
      <c r="O48" s="63">
        <v>35</v>
      </c>
      <c r="P48" s="58" t="s">
        <v>142</v>
      </c>
      <c r="Q48" s="64">
        <v>500000</v>
      </c>
      <c r="R48" s="65"/>
      <c r="S48" s="65" t="s">
        <v>70</v>
      </c>
      <c r="T48" s="58" t="s">
        <v>95</v>
      </c>
      <c r="U48" s="58">
        <v>157</v>
      </c>
      <c r="V48" s="63" t="s">
        <v>314</v>
      </c>
      <c r="W48" s="63">
        <v>48441013402</v>
      </c>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row>
    <row r="49" spans="1:107" s="99" customFormat="1" ht="12.75" outlineLevel="1">
      <c r="A49" s="67" t="s">
        <v>326</v>
      </c>
      <c r="B49" s="68"/>
      <c r="C49" s="94">
        <v>500000</v>
      </c>
      <c r="D49" s="95"/>
      <c r="E49" s="95"/>
      <c r="F49" s="95"/>
      <c r="G49" s="96"/>
      <c r="H49" s="96"/>
      <c r="I49" s="97"/>
      <c r="J49" s="95"/>
      <c r="K49" s="95"/>
      <c r="L49" s="95"/>
      <c r="M49" s="96"/>
      <c r="N49" s="96"/>
      <c r="O49" s="96"/>
      <c r="P49" s="73" t="s">
        <v>314</v>
      </c>
      <c r="Q49" s="98">
        <f>SUM(Q48:Q48)</f>
        <v>500000</v>
      </c>
      <c r="T49" s="95"/>
      <c r="U49" s="58"/>
      <c r="V49" s="76"/>
      <c r="W49" s="96"/>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row>
    <row r="50" spans="1:107" s="58" customFormat="1" ht="12" customHeight="1">
      <c r="A50" s="82"/>
      <c r="F50" s="63"/>
      <c r="G50" s="63"/>
      <c r="H50" s="63"/>
      <c r="I50" s="63"/>
      <c r="J50" s="63"/>
      <c r="K50" s="63"/>
      <c r="L50" s="63"/>
      <c r="M50" s="63"/>
      <c r="N50" s="63"/>
      <c r="O50" s="63"/>
      <c r="P50" s="100"/>
      <c r="Q50" s="101"/>
      <c r="R50" s="102"/>
      <c r="S50" s="102"/>
      <c r="V50" s="76"/>
      <c r="W50" s="63"/>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row>
    <row r="51" spans="1:107" s="58" customFormat="1" ht="15" customHeight="1">
      <c r="A51" s="85" t="str">
        <f>CONCATENATE("Region ",G52,"/",H52)</f>
        <v>Region 3/Rural</v>
      </c>
      <c r="F51" s="63"/>
      <c r="G51" s="63"/>
      <c r="H51" s="63"/>
      <c r="I51" s="63"/>
      <c r="J51" s="63"/>
      <c r="K51" s="63"/>
      <c r="L51" s="63"/>
      <c r="M51" s="63"/>
      <c r="N51" s="63"/>
      <c r="O51" s="63"/>
      <c r="P51" s="63"/>
      <c r="Q51" s="103"/>
      <c r="R51" s="104"/>
      <c r="S51" s="104"/>
      <c r="V51" s="76"/>
      <c r="W51" s="63"/>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row>
    <row r="52" spans="1:107" s="58" customFormat="1" ht="15" customHeight="1">
      <c r="A52" s="58">
        <v>16071</v>
      </c>
      <c r="B52" s="58" t="s">
        <v>192</v>
      </c>
      <c r="C52" s="58" t="s">
        <v>193</v>
      </c>
      <c r="D52" s="58" t="s">
        <v>194</v>
      </c>
      <c r="E52" s="58" t="s">
        <v>141</v>
      </c>
      <c r="F52" s="58">
        <v>75114</v>
      </c>
      <c r="G52" s="63">
        <v>3</v>
      </c>
      <c r="H52" s="63" t="s">
        <v>1</v>
      </c>
      <c r="I52" s="63"/>
      <c r="J52" s="63"/>
      <c r="K52" s="63"/>
      <c r="L52" s="58" t="s">
        <v>117</v>
      </c>
      <c r="M52" s="63">
        <v>33</v>
      </c>
      <c r="N52" s="63">
        <v>15</v>
      </c>
      <c r="O52" s="63">
        <v>48</v>
      </c>
      <c r="P52" s="58" t="s">
        <v>142</v>
      </c>
      <c r="Q52" s="64">
        <v>574172</v>
      </c>
      <c r="R52" s="65"/>
      <c r="S52" s="65"/>
      <c r="T52" s="58" t="s">
        <v>36</v>
      </c>
      <c r="U52" s="58">
        <v>158</v>
      </c>
      <c r="V52" s="63" t="s">
        <v>314</v>
      </c>
      <c r="W52" s="63">
        <v>48257050203</v>
      </c>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row>
    <row r="53" spans="1:107" s="99" customFormat="1" ht="12.75" outlineLevel="1">
      <c r="A53" s="67" t="s">
        <v>326</v>
      </c>
      <c r="B53" s="68"/>
      <c r="C53" s="94">
        <v>598563.18000000005</v>
      </c>
      <c r="D53" s="95"/>
      <c r="E53" s="95"/>
      <c r="F53" s="95"/>
      <c r="G53" s="95"/>
      <c r="H53" s="95"/>
      <c r="I53" s="97"/>
      <c r="J53" s="95"/>
      <c r="K53" s="95"/>
      <c r="L53" s="95"/>
      <c r="M53" s="96"/>
      <c r="N53" s="96"/>
      <c r="O53" s="96"/>
      <c r="P53" s="73" t="s">
        <v>314</v>
      </c>
      <c r="Q53" s="98">
        <f>SUM(Q52:Q52)</f>
        <v>574172</v>
      </c>
      <c r="T53" s="95"/>
      <c r="U53" s="58"/>
      <c r="V53" s="76"/>
      <c r="W53" s="96"/>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row>
    <row r="54" spans="1:107" s="58" customFormat="1" ht="12" customHeight="1">
      <c r="A54" s="82"/>
      <c r="F54" s="63"/>
      <c r="G54" s="63"/>
      <c r="H54" s="63"/>
      <c r="I54" s="63"/>
      <c r="J54" s="63"/>
      <c r="K54" s="63"/>
      <c r="L54" s="63"/>
      <c r="M54" s="63"/>
      <c r="N54" s="63"/>
      <c r="O54" s="63"/>
      <c r="P54" s="100"/>
      <c r="Q54" s="101"/>
      <c r="R54" s="102"/>
      <c r="S54" s="102"/>
      <c r="V54" s="76"/>
      <c r="W54" s="63"/>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row>
    <row r="55" spans="1:107" s="58" customFormat="1" ht="15.75" customHeight="1">
      <c r="A55" s="85" t="str">
        <f>CONCATENATE("Region ",G56,"/",H56)</f>
        <v>Region 3/Urban</v>
      </c>
      <c r="F55" s="63"/>
      <c r="G55" s="63"/>
      <c r="H55" s="63"/>
      <c r="I55" s="63"/>
      <c r="J55" s="63"/>
      <c r="K55" s="63"/>
      <c r="L55" s="63"/>
      <c r="M55" s="63"/>
      <c r="N55" s="63"/>
      <c r="O55" s="63"/>
      <c r="P55" s="63"/>
      <c r="Q55" s="103"/>
      <c r="R55" s="104"/>
      <c r="S55" s="104"/>
      <c r="V55" s="76"/>
      <c r="W55" s="63"/>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row>
    <row r="56" spans="1:107" s="58" customFormat="1" ht="15.75" customHeight="1">
      <c r="A56" s="58">
        <v>16231</v>
      </c>
      <c r="B56" s="58" t="s">
        <v>196</v>
      </c>
      <c r="C56" s="58" t="s">
        <v>197</v>
      </c>
      <c r="D56" s="58" t="s">
        <v>198</v>
      </c>
      <c r="E56" s="58" t="s">
        <v>52</v>
      </c>
      <c r="F56" s="58">
        <v>75454</v>
      </c>
      <c r="G56" s="63">
        <v>3</v>
      </c>
      <c r="H56" s="63" t="s">
        <v>4</v>
      </c>
      <c r="I56" s="63"/>
      <c r="J56" s="63"/>
      <c r="K56" s="63"/>
      <c r="L56" s="58" t="s">
        <v>117</v>
      </c>
      <c r="M56" s="63">
        <v>79</v>
      </c>
      <c r="N56" s="63">
        <v>14</v>
      </c>
      <c r="O56" s="63">
        <v>93</v>
      </c>
      <c r="P56" s="58" t="s">
        <v>142</v>
      </c>
      <c r="Q56" s="64">
        <v>1316306</v>
      </c>
      <c r="R56" s="65"/>
      <c r="S56" s="65"/>
      <c r="T56" s="58" t="s">
        <v>101</v>
      </c>
      <c r="U56" s="58">
        <v>157</v>
      </c>
      <c r="V56" s="63" t="s">
        <v>314</v>
      </c>
      <c r="W56" s="63">
        <v>48085030201</v>
      </c>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row>
    <row r="57" spans="1:107" s="58" customFormat="1" ht="15.75" customHeight="1">
      <c r="A57" s="58">
        <v>16373</v>
      </c>
      <c r="B57" s="58" t="s">
        <v>199</v>
      </c>
      <c r="C57" s="58" t="s">
        <v>200</v>
      </c>
      <c r="D57" s="58" t="s">
        <v>24</v>
      </c>
      <c r="E57" s="58" t="s">
        <v>31</v>
      </c>
      <c r="F57" s="58">
        <v>76052</v>
      </c>
      <c r="G57" s="63">
        <v>3</v>
      </c>
      <c r="H57" s="63" t="s">
        <v>4</v>
      </c>
      <c r="I57" s="63"/>
      <c r="J57" s="63"/>
      <c r="K57" s="63"/>
      <c r="L57" s="58" t="s">
        <v>117</v>
      </c>
      <c r="M57" s="63">
        <v>109</v>
      </c>
      <c r="N57" s="63">
        <v>12</v>
      </c>
      <c r="O57" s="63">
        <v>121</v>
      </c>
      <c r="P57" s="58" t="s">
        <v>145</v>
      </c>
      <c r="Q57" s="64">
        <v>1500000</v>
      </c>
      <c r="R57" s="65" t="s">
        <v>70</v>
      </c>
      <c r="S57" s="65"/>
      <c r="T57" s="58" t="s">
        <v>201</v>
      </c>
      <c r="U57" s="58">
        <v>157</v>
      </c>
      <c r="V57" s="63" t="s">
        <v>314</v>
      </c>
      <c r="W57" s="63">
        <v>48439114103</v>
      </c>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row>
    <row r="58" spans="1:107" s="58" customFormat="1" ht="15.75" customHeight="1">
      <c r="A58" s="58">
        <v>16275</v>
      </c>
      <c r="B58" s="58" t="s">
        <v>202</v>
      </c>
      <c r="C58" s="58" t="s">
        <v>203</v>
      </c>
      <c r="D58" s="58" t="s">
        <v>24</v>
      </c>
      <c r="E58" s="58" t="s">
        <v>31</v>
      </c>
      <c r="F58" s="58">
        <v>76177</v>
      </c>
      <c r="G58" s="63">
        <v>3</v>
      </c>
      <c r="H58" s="63" t="s">
        <v>4</v>
      </c>
      <c r="I58" s="63"/>
      <c r="J58" s="63"/>
      <c r="K58" s="63"/>
      <c r="L58" s="58" t="s">
        <v>117</v>
      </c>
      <c r="M58" s="63">
        <v>144</v>
      </c>
      <c r="N58" s="63">
        <v>16</v>
      </c>
      <c r="O58" s="63">
        <v>160</v>
      </c>
      <c r="P58" s="58" t="s">
        <v>145</v>
      </c>
      <c r="Q58" s="64">
        <v>1479264</v>
      </c>
      <c r="R58" s="65" t="s">
        <v>70</v>
      </c>
      <c r="S58" s="65"/>
      <c r="T58" s="58" t="s">
        <v>204</v>
      </c>
      <c r="U58" s="58">
        <v>157</v>
      </c>
      <c r="V58" s="63" t="s">
        <v>314</v>
      </c>
      <c r="W58" s="63">
        <v>48439113926</v>
      </c>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row>
    <row r="59" spans="1:107" s="58" customFormat="1" ht="16.5" customHeight="1">
      <c r="A59" s="58">
        <v>16226</v>
      </c>
      <c r="B59" s="58" t="s">
        <v>205</v>
      </c>
      <c r="C59" s="58" t="s">
        <v>206</v>
      </c>
      <c r="D59" s="58" t="s">
        <v>198</v>
      </c>
      <c r="E59" s="58" t="s">
        <v>52</v>
      </c>
      <c r="F59" s="58">
        <v>75454</v>
      </c>
      <c r="G59" s="63">
        <v>3</v>
      </c>
      <c r="H59" s="63" t="s">
        <v>4</v>
      </c>
      <c r="I59" s="63"/>
      <c r="J59" s="63"/>
      <c r="K59" s="63"/>
      <c r="L59" s="58" t="s">
        <v>117</v>
      </c>
      <c r="M59" s="63">
        <v>96</v>
      </c>
      <c r="N59" s="63">
        <v>24</v>
      </c>
      <c r="O59" s="63">
        <v>120</v>
      </c>
      <c r="P59" s="58" t="s">
        <v>2</v>
      </c>
      <c r="Q59" s="64">
        <v>1500000</v>
      </c>
      <c r="R59" s="65" t="s">
        <v>70</v>
      </c>
      <c r="S59" s="65"/>
      <c r="T59" s="58" t="s">
        <v>101</v>
      </c>
      <c r="U59" s="58">
        <v>156</v>
      </c>
      <c r="V59" s="63" t="s">
        <v>314</v>
      </c>
      <c r="W59" s="63">
        <v>48085030201</v>
      </c>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row>
    <row r="60" spans="1:107" s="59" customFormat="1" ht="15.75" customHeight="1">
      <c r="A60" s="58">
        <v>16159</v>
      </c>
      <c r="B60" s="59" t="s">
        <v>207</v>
      </c>
      <c r="C60" s="59" t="s">
        <v>208</v>
      </c>
      <c r="D60" s="59" t="s">
        <v>102</v>
      </c>
      <c r="E60" s="59" t="s">
        <v>0</v>
      </c>
      <c r="F60" s="59">
        <v>75043</v>
      </c>
      <c r="G60" s="60">
        <v>3</v>
      </c>
      <c r="H60" s="60" t="s">
        <v>4</v>
      </c>
      <c r="I60" s="60"/>
      <c r="J60" s="60"/>
      <c r="K60" s="60"/>
      <c r="L60" s="59" t="s">
        <v>117</v>
      </c>
      <c r="M60" s="60">
        <v>98</v>
      </c>
      <c r="N60" s="60">
        <v>42</v>
      </c>
      <c r="O60" s="60">
        <v>140</v>
      </c>
      <c r="P60" s="59" t="s">
        <v>2</v>
      </c>
      <c r="Q60" s="61">
        <v>1500000</v>
      </c>
      <c r="R60" s="62" t="s">
        <v>70</v>
      </c>
      <c r="S60" s="62"/>
      <c r="T60" s="59" t="s">
        <v>209</v>
      </c>
      <c r="U60" s="58">
        <v>156</v>
      </c>
      <c r="V60" s="63" t="s">
        <v>314</v>
      </c>
      <c r="W60" s="60">
        <v>48113017808</v>
      </c>
    </row>
    <row r="61" spans="1:107" s="59" customFormat="1" ht="15.75" customHeight="1">
      <c r="A61" s="58">
        <v>16178</v>
      </c>
      <c r="B61" s="59" t="s">
        <v>99</v>
      </c>
      <c r="C61" s="59" t="s">
        <v>216</v>
      </c>
      <c r="D61" s="59" t="s">
        <v>100</v>
      </c>
      <c r="E61" s="59" t="s">
        <v>52</v>
      </c>
      <c r="F61" s="59">
        <v>75409</v>
      </c>
      <c r="G61" s="60">
        <v>3</v>
      </c>
      <c r="H61" s="60" t="s">
        <v>4</v>
      </c>
      <c r="I61" s="60"/>
      <c r="J61" s="60"/>
      <c r="K61" s="60"/>
      <c r="L61" s="59" t="s">
        <v>117</v>
      </c>
      <c r="M61" s="60">
        <v>108</v>
      </c>
      <c r="N61" s="60">
        <v>72</v>
      </c>
      <c r="O61" s="60">
        <v>180</v>
      </c>
      <c r="P61" s="59" t="s">
        <v>2</v>
      </c>
      <c r="Q61" s="61">
        <v>1500000</v>
      </c>
      <c r="R61" s="62" t="s">
        <v>70</v>
      </c>
      <c r="S61" s="62"/>
      <c r="T61" s="59" t="s">
        <v>45</v>
      </c>
      <c r="U61" s="58">
        <v>156</v>
      </c>
      <c r="V61" s="63" t="s">
        <v>314</v>
      </c>
      <c r="W61" s="60">
        <v>48085030203</v>
      </c>
    </row>
    <row r="62" spans="1:107" s="58" customFormat="1" ht="16.5" customHeight="1">
      <c r="A62" s="58">
        <v>16015</v>
      </c>
      <c r="B62" s="58" t="s">
        <v>210</v>
      </c>
      <c r="C62" s="58" t="s">
        <v>211</v>
      </c>
      <c r="D62" s="58" t="s">
        <v>24</v>
      </c>
      <c r="E62" s="58" t="s">
        <v>31</v>
      </c>
      <c r="F62" s="58">
        <v>76179</v>
      </c>
      <c r="G62" s="63">
        <v>3</v>
      </c>
      <c r="H62" s="63" t="s">
        <v>4</v>
      </c>
      <c r="I62" s="63"/>
      <c r="J62" s="63"/>
      <c r="K62" s="63"/>
      <c r="L62" s="58" t="s">
        <v>117</v>
      </c>
      <c r="M62" s="90">
        <v>118</v>
      </c>
      <c r="N62" s="90">
        <v>10</v>
      </c>
      <c r="O62" s="90">
        <v>128</v>
      </c>
      <c r="P62" s="58" t="s">
        <v>2</v>
      </c>
      <c r="Q62" s="64">
        <v>1500000</v>
      </c>
      <c r="R62" s="65" t="s">
        <v>70</v>
      </c>
      <c r="S62" s="65"/>
      <c r="T62" s="58" t="s">
        <v>212</v>
      </c>
      <c r="U62" s="58">
        <v>154</v>
      </c>
      <c r="V62" s="63" t="s">
        <v>314</v>
      </c>
      <c r="W62" s="63">
        <v>48439114104</v>
      </c>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row>
    <row r="63" spans="1:107" s="59" customFormat="1" ht="15.75" customHeight="1">
      <c r="A63" s="58">
        <v>16098</v>
      </c>
      <c r="B63" s="59" t="s">
        <v>213</v>
      </c>
      <c r="C63" s="59" t="s">
        <v>214</v>
      </c>
      <c r="D63" s="59" t="s">
        <v>215</v>
      </c>
      <c r="E63" s="59" t="s">
        <v>47</v>
      </c>
      <c r="F63" s="59">
        <v>75020</v>
      </c>
      <c r="G63" s="60">
        <v>3</v>
      </c>
      <c r="H63" s="60" t="s">
        <v>4</v>
      </c>
      <c r="I63" s="60"/>
      <c r="J63" s="60"/>
      <c r="K63" s="60"/>
      <c r="L63" s="59" t="s">
        <v>117</v>
      </c>
      <c r="M63" s="60">
        <v>128</v>
      </c>
      <c r="N63" s="60">
        <v>16</v>
      </c>
      <c r="O63" s="60">
        <v>144</v>
      </c>
      <c r="P63" s="59" t="s">
        <v>2</v>
      </c>
      <c r="Q63" s="61">
        <v>1500000</v>
      </c>
      <c r="R63" s="62"/>
      <c r="S63" s="62"/>
      <c r="T63" s="59" t="s">
        <v>204</v>
      </c>
      <c r="U63" s="58">
        <v>154</v>
      </c>
      <c r="V63" s="63" t="s">
        <v>314</v>
      </c>
      <c r="W63" s="60">
        <v>48181000302</v>
      </c>
    </row>
    <row r="64" spans="1:107" s="77" customFormat="1" ht="12.75" outlineLevel="1">
      <c r="A64" s="67" t="s">
        <v>326</v>
      </c>
      <c r="B64" s="68"/>
      <c r="C64" s="94">
        <v>12349863.199999999</v>
      </c>
      <c r="D64" s="92" t="s">
        <v>309</v>
      </c>
      <c r="E64" s="70"/>
      <c r="F64" s="70"/>
      <c r="G64" s="70"/>
      <c r="H64" s="70"/>
      <c r="I64" s="92"/>
      <c r="J64" s="70"/>
      <c r="K64" s="70"/>
      <c r="L64" s="70"/>
      <c r="M64" s="71"/>
      <c r="N64" s="71"/>
      <c r="O64" s="71"/>
      <c r="P64" s="73" t="s">
        <v>314</v>
      </c>
      <c r="Q64" s="74">
        <f>SUM(Q56:Q63)</f>
        <v>11795570</v>
      </c>
      <c r="T64" s="70"/>
      <c r="U64" s="58"/>
      <c r="V64" s="76"/>
      <c r="W64" s="71"/>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row>
    <row r="65" spans="1:107" s="59" customFormat="1" ht="12" customHeight="1">
      <c r="A65" s="82"/>
      <c r="B65" s="58"/>
      <c r="F65" s="60"/>
      <c r="G65" s="60"/>
      <c r="H65" s="60"/>
      <c r="I65" s="60"/>
      <c r="J65" s="60"/>
      <c r="K65" s="60"/>
      <c r="L65" s="60"/>
      <c r="M65" s="60"/>
      <c r="N65" s="60"/>
      <c r="O65" s="60"/>
      <c r="P65" s="105"/>
      <c r="Q65" s="88"/>
      <c r="R65" s="89"/>
      <c r="S65" s="89"/>
      <c r="U65" s="58"/>
      <c r="V65" s="76"/>
      <c r="W65" s="60"/>
    </row>
    <row r="66" spans="1:107" s="59" customFormat="1" ht="15" customHeight="1">
      <c r="A66" s="85" t="str">
        <f>CONCATENATE("Region ",G67,"/",H67)</f>
        <v>Region 4/Rural</v>
      </c>
      <c r="B66" s="58"/>
      <c r="F66" s="60"/>
      <c r="G66" s="60"/>
      <c r="H66" s="60"/>
      <c r="I66" s="60"/>
      <c r="J66" s="60"/>
      <c r="K66" s="60"/>
      <c r="L66" s="60"/>
      <c r="M66" s="60"/>
      <c r="N66" s="60"/>
      <c r="O66" s="60"/>
      <c r="P66" s="60"/>
      <c r="Q66" s="83"/>
      <c r="R66" s="84"/>
      <c r="S66" s="84"/>
      <c r="U66" s="58"/>
      <c r="V66" s="76"/>
      <c r="W66" s="60"/>
    </row>
    <row r="67" spans="1:107" s="59" customFormat="1" ht="12.75">
      <c r="A67" s="58">
        <v>16170</v>
      </c>
      <c r="B67" s="59" t="s">
        <v>217</v>
      </c>
      <c r="C67" s="59" t="s">
        <v>218</v>
      </c>
      <c r="D67" s="59" t="s">
        <v>42</v>
      </c>
      <c r="E67" s="59" t="s">
        <v>43</v>
      </c>
      <c r="F67" s="59">
        <v>75791</v>
      </c>
      <c r="G67" s="60">
        <v>4</v>
      </c>
      <c r="H67" s="60" t="s">
        <v>1</v>
      </c>
      <c r="I67" s="60"/>
      <c r="J67" s="60"/>
      <c r="K67" s="60"/>
      <c r="L67" s="59" t="s">
        <v>117</v>
      </c>
      <c r="M67" s="60">
        <v>56</v>
      </c>
      <c r="N67" s="60">
        <v>16</v>
      </c>
      <c r="O67" s="60">
        <v>72</v>
      </c>
      <c r="P67" s="59" t="s">
        <v>142</v>
      </c>
      <c r="Q67" s="61">
        <v>750000</v>
      </c>
      <c r="R67" s="62"/>
      <c r="S67" s="62"/>
      <c r="T67" s="59" t="s">
        <v>33</v>
      </c>
      <c r="U67" s="58">
        <v>158</v>
      </c>
      <c r="V67" s="63" t="s">
        <v>314</v>
      </c>
      <c r="W67" s="60">
        <v>48423002200</v>
      </c>
    </row>
    <row r="68" spans="1:107" s="58" customFormat="1" ht="12.75">
      <c r="A68" s="58">
        <v>16184</v>
      </c>
      <c r="B68" s="58" t="s">
        <v>104</v>
      </c>
      <c r="C68" s="58" t="s">
        <v>105</v>
      </c>
      <c r="D68" s="58" t="s">
        <v>42</v>
      </c>
      <c r="E68" s="58" t="s">
        <v>43</v>
      </c>
      <c r="F68" s="58">
        <v>75791</v>
      </c>
      <c r="G68" s="63">
        <v>4</v>
      </c>
      <c r="H68" s="63" t="s">
        <v>1</v>
      </c>
      <c r="I68" s="63"/>
      <c r="J68" s="63"/>
      <c r="K68" s="63"/>
      <c r="L68" s="58" t="s">
        <v>117</v>
      </c>
      <c r="M68" s="63">
        <v>66</v>
      </c>
      <c r="N68" s="63">
        <v>6</v>
      </c>
      <c r="O68" s="63">
        <v>72</v>
      </c>
      <c r="P68" s="58" t="s">
        <v>2</v>
      </c>
      <c r="Q68" s="64">
        <v>887879</v>
      </c>
      <c r="R68" s="65"/>
      <c r="S68" s="65"/>
      <c r="T68" s="58" t="s">
        <v>14</v>
      </c>
      <c r="U68" s="58">
        <v>158</v>
      </c>
      <c r="V68" s="63" t="s">
        <v>314</v>
      </c>
      <c r="W68" s="63">
        <v>48423002200</v>
      </c>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row>
    <row r="69" spans="1:107" s="99" customFormat="1" ht="12.75" outlineLevel="1">
      <c r="A69" s="67" t="s">
        <v>326</v>
      </c>
      <c r="B69" s="68"/>
      <c r="C69" s="94">
        <v>1525749.33</v>
      </c>
      <c r="D69" s="95"/>
      <c r="E69" s="95"/>
      <c r="F69" s="95"/>
      <c r="G69" s="95"/>
      <c r="H69" s="95"/>
      <c r="I69" s="97"/>
      <c r="J69" s="95"/>
      <c r="K69" s="95"/>
      <c r="L69" s="95"/>
      <c r="M69" s="96"/>
      <c r="N69" s="96"/>
      <c r="O69" s="96"/>
      <c r="P69" s="73" t="s">
        <v>314</v>
      </c>
      <c r="Q69" s="98">
        <f>SUM(Q67:Q68)</f>
        <v>1637879</v>
      </c>
      <c r="T69" s="95"/>
      <c r="U69" s="58"/>
      <c r="V69" s="76"/>
      <c r="W69" s="96"/>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row>
    <row r="70" spans="1:107" s="58" customFormat="1" ht="12" customHeight="1">
      <c r="A70" s="82"/>
      <c r="F70" s="63"/>
      <c r="G70" s="63"/>
      <c r="H70" s="63"/>
      <c r="I70" s="63"/>
      <c r="J70" s="63"/>
      <c r="K70" s="63"/>
      <c r="L70" s="63"/>
      <c r="M70" s="63"/>
      <c r="N70" s="63"/>
      <c r="O70" s="63"/>
      <c r="P70" s="100"/>
      <c r="Q70" s="101"/>
      <c r="R70" s="102"/>
      <c r="S70" s="102"/>
      <c r="V70" s="76"/>
      <c r="W70" s="63"/>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row>
    <row r="71" spans="1:107" s="58" customFormat="1" ht="15" customHeight="1">
      <c r="A71" s="85" t="str">
        <f>CONCATENATE("Region ",G72,"/",H72)</f>
        <v>Region 4/Urban</v>
      </c>
      <c r="F71" s="63"/>
      <c r="G71" s="63"/>
      <c r="H71" s="63"/>
      <c r="I71" s="63"/>
      <c r="J71" s="63"/>
      <c r="K71" s="63"/>
      <c r="L71" s="63"/>
      <c r="M71" s="63"/>
      <c r="N71" s="63"/>
      <c r="O71" s="63"/>
      <c r="P71" s="63"/>
      <c r="Q71" s="103"/>
      <c r="R71" s="104"/>
      <c r="S71" s="104"/>
      <c r="V71" s="76"/>
      <c r="W71" s="63"/>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row>
    <row r="72" spans="1:107" s="58" customFormat="1" ht="15" customHeight="1">
      <c r="A72" s="58">
        <v>16160</v>
      </c>
      <c r="B72" s="58" t="s">
        <v>220</v>
      </c>
      <c r="C72" s="58" t="s">
        <v>221</v>
      </c>
      <c r="D72" s="58" t="s">
        <v>222</v>
      </c>
      <c r="E72" s="58" t="s">
        <v>41</v>
      </c>
      <c r="F72" s="58">
        <v>75569</v>
      </c>
      <c r="G72" s="63">
        <v>4</v>
      </c>
      <c r="H72" s="63" t="s">
        <v>4</v>
      </c>
      <c r="I72" s="63"/>
      <c r="J72" s="63"/>
      <c r="K72" s="63"/>
      <c r="L72" s="58" t="s">
        <v>117</v>
      </c>
      <c r="M72" s="63">
        <v>78</v>
      </c>
      <c r="N72" s="63">
        <v>22</v>
      </c>
      <c r="O72" s="63">
        <v>100</v>
      </c>
      <c r="P72" s="58" t="s">
        <v>142</v>
      </c>
      <c r="Q72" s="64">
        <v>1012000</v>
      </c>
      <c r="R72" s="65"/>
      <c r="S72" s="65"/>
      <c r="T72" s="58" t="s">
        <v>33</v>
      </c>
      <c r="U72" s="58">
        <v>158</v>
      </c>
      <c r="V72" s="63" t="s">
        <v>314</v>
      </c>
      <c r="W72" s="63">
        <v>48037010902</v>
      </c>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row>
    <row r="73" spans="1:107" s="99" customFormat="1" ht="12.75" outlineLevel="1">
      <c r="A73" s="67" t="s">
        <v>326</v>
      </c>
      <c r="B73" s="68"/>
      <c r="C73" s="94">
        <v>1101626.73</v>
      </c>
      <c r="D73" s="95"/>
      <c r="E73" s="95"/>
      <c r="F73" s="95"/>
      <c r="G73" s="96"/>
      <c r="H73" s="96"/>
      <c r="I73" s="106"/>
      <c r="J73" s="96"/>
      <c r="K73" s="96"/>
      <c r="L73" s="95"/>
      <c r="M73" s="96"/>
      <c r="N73" s="96"/>
      <c r="O73" s="96"/>
      <c r="P73" s="73" t="s">
        <v>314</v>
      </c>
      <c r="Q73" s="98">
        <f>SUM(Q72:Q72)</f>
        <v>1012000</v>
      </c>
      <c r="T73" s="95"/>
      <c r="U73" s="58"/>
      <c r="V73" s="76"/>
      <c r="W73" s="96"/>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row>
    <row r="74" spans="1:107" s="58" customFormat="1" ht="12" customHeight="1">
      <c r="A74" s="82"/>
      <c r="F74" s="63"/>
      <c r="G74" s="63"/>
      <c r="H74" s="63"/>
      <c r="I74" s="63"/>
      <c r="J74" s="63"/>
      <c r="K74" s="63"/>
      <c r="L74" s="63"/>
      <c r="M74" s="63"/>
      <c r="N74" s="63"/>
      <c r="O74" s="63"/>
      <c r="P74" s="100"/>
      <c r="Q74" s="101"/>
      <c r="R74" s="102"/>
      <c r="S74" s="102"/>
      <c r="V74" s="76"/>
      <c r="W74" s="63"/>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row>
    <row r="75" spans="1:107" s="58" customFormat="1" ht="15" customHeight="1">
      <c r="A75" s="85" t="str">
        <f>CONCATENATE("Region ",G76,"/",H76)</f>
        <v>Region 5/Rural</v>
      </c>
      <c r="F75" s="63"/>
      <c r="G75" s="63"/>
      <c r="H75" s="63"/>
      <c r="I75" s="63"/>
      <c r="J75" s="63"/>
      <c r="K75" s="63"/>
      <c r="L75" s="63"/>
      <c r="M75" s="63"/>
      <c r="N75" s="63"/>
      <c r="O75" s="63"/>
      <c r="P75" s="63"/>
      <c r="Q75" s="103"/>
      <c r="R75" s="104"/>
      <c r="S75" s="104"/>
      <c r="V75" s="76"/>
      <c r="W75" s="63"/>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row>
    <row r="76" spans="1:107" s="58" customFormat="1" ht="15" customHeight="1">
      <c r="A76" s="58">
        <v>16363</v>
      </c>
      <c r="B76" s="58" t="s">
        <v>223</v>
      </c>
      <c r="C76" s="58" t="s">
        <v>224</v>
      </c>
      <c r="D76" s="58" t="s">
        <v>225</v>
      </c>
      <c r="E76" s="58" t="s">
        <v>226</v>
      </c>
      <c r="F76" s="58">
        <v>77656</v>
      </c>
      <c r="G76" s="63">
        <v>5</v>
      </c>
      <c r="H76" s="63" t="s">
        <v>1</v>
      </c>
      <c r="I76" s="63"/>
      <c r="J76" s="63"/>
      <c r="K76" s="63"/>
      <c r="L76" s="58" t="s">
        <v>117</v>
      </c>
      <c r="M76" s="63">
        <v>72</v>
      </c>
      <c r="N76" s="63">
        <v>8</v>
      </c>
      <c r="O76" s="63">
        <v>80</v>
      </c>
      <c r="P76" s="58" t="s">
        <v>142</v>
      </c>
      <c r="Q76" s="64">
        <v>887000</v>
      </c>
      <c r="R76" s="65"/>
      <c r="S76" s="65"/>
      <c r="T76" s="58" t="s">
        <v>44</v>
      </c>
      <c r="U76" s="58">
        <v>158</v>
      </c>
      <c r="V76" s="63" t="s">
        <v>314</v>
      </c>
      <c r="W76" s="63">
        <v>48199030800</v>
      </c>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row>
    <row r="77" spans="1:107" s="99" customFormat="1" ht="12.75" outlineLevel="1">
      <c r="A77" s="67" t="s">
        <v>326</v>
      </c>
      <c r="B77" s="68"/>
      <c r="C77" s="94">
        <v>943743.99</v>
      </c>
      <c r="D77" s="95"/>
      <c r="E77" s="95"/>
      <c r="F77" s="95"/>
      <c r="G77" s="95"/>
      <c r="H77" s="95"/>
      <c r="I77" s="97"/>
      <c r="J77" s="95"/>
      <c r="K77" s="95"/>
      <c r="L77" s="95"/>
      <c r="M77" s="96"/>
      <c r="N77" s="96"/>
      <c r="O77" s="96"/>
      <c r="P77" s="73" t="s">
        <v>314</v>
      </c>
      <c r="Q77" s="98">
        <f>SUM(Q76:Q76)</f>
        <v>887000</v>
      </c>
      <c r="T77" s="95"/>
      <c r="U77" s="58"/>
      <c r="V77" s="76"/>
      <c r="W77" s="96"/>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row>
    <row r="78" spans="1:107" s="58" customFormat="1" ht="12" customHeight="1">
      <c r="A78" s="82"/>
      <c r="F78" s="63"/>
      <c r="G78" s="63"/>
      <c r="H78" s="63"/>
      <c r="I78" s="63"/>
      <c r="J78" s="63"/>
      <c r="K78" s="63"/>
      <c r="L78" s="63"/>
      <c r="M78" s="63"/>
      <c r="N78" s="63"/>
      <c r="O78" s="63"/>
      <c r="P78" s="100"/>
      <c r="Q78" s="101"/>
      <c r="R78" s="102"/>
      <c r="S78" s="102"/>
      <c r="V78" s="76"/>
      <c r="W78" s="63"/>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row>
    <row r="79" spans="1:107" s="58" customFormat="1" ht="12" customHeight="1">
      <c r="A79" s="85" t="str">
        <f>CONCATENATE("Region ",G80,"/",H80)</f>
        <v>Region 5/Urban</v>
      </c>
      <c r="F79" s="63"/>
      <c r="G79" s="63"/>
      <c r="H79" s="63"/>
      <c r="I79" s="63"/>
      <c r="J79" s="63"/>
      <c r="K79" s="63"/>
      <c r="L79" s="63"/>
      <c r="M79" s="63"/>
      <c r="N79" s="63"/>
      <c r="O79" s="63"/>
      <c r="P79" s="63"/>
      <c r="Q79" s="103"/>
      <c r="R79" s="104"/>
      <c r="S79" s="104"/>
      <c r="V79" s="76"/>
      <c r="W79" s="63"/>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row>
    <row r="80" spans="1:107" s="58" customFormat="1" ht="12.75">
      <c r="A80" s="58">
        <v>16172</v>
      </c>
      <c r="B80" s="58" t="s">
        <v>227</v>
      </c>
      <c r="C80" s="58" t="s">
        <v>228</v>
      </c>
      <c r="D80" s="58" t="s">
        <v>229</v>
      </c>
      <c r="E80" s="58" t="s">
        <v>226</v>
      </c>
      <c r="F80" s="58">
        <v>77657</v>
      </c>
      <c r="G80" s="63">
        <v>5</v>
      </c>
      <c r="H80" s="63" t="s">
        <v>4</v>
      </c>
      <c r="I80" s="63"/>
      <c r="J80" s="63"/>
      <c r="K80" s="63"/>
      <c r="L80" s="58" t="s">
        <v>117</v>
      </c>
      <c r="M80" s="63">
        <v>55</v>
      </c>
      <c r="N80" s="63">
        <v>21</v>
      </c>
      <c r="O80" s="63">
        <v>76</v>
      </c>
      <c r="P80" s="58" t="s">
        <v>142</v>
      </c>
      <c r="Q80" s="64">
        <v>735000</v>
      </c>
      <c r="R80" s="65"/>
      <c r="S80" s="65"/>
      <c r="T80" s="58" t="s">
        <v>33</v>
      </c>
      <c r="U80" s="58">
        <v>154</v>
      </c>
      <c r="V80" s="63" t="s">
        <v>314</v>
      </c>
      <c r="W80" s="63">
        <v>48199030600</v>
      </c>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row>
    <row r="81" spans="1:107" s="99" customFormat="1" ht="12.75" outlineLevel="1">
      <c r="A81" s="67" t="s">
        <v>326</v>
      </c>
      <c r="B81" s="68"/>
      <c r="C81" s="94">
        <v>765954.07</v>
      </c>
      <c r="D81" s="95"/>
      <c r="E81" s="95"/>
      <c r="F81" s="95"/>
      <c r="G81" s="95"/>
      <c r="H81" s="95"/>
      <c r="I81" s="97"/>
      <c r="J81" s="95"/>
      <c r="K81" s="95"/>
      <c r="L81" s="95"/>
      <c r="M81" s="96"/>
      <c r="N81" s="96"/>
      <c r="O81" s="96"/>
      <c r="P81" s="73" t="s">
        <v>314</v>
      </c>
      <c r="Q81" s="98">
        <f>SUM(Q80:Q80)</f>
        <v>735000</v>
      </c>
      <c r="T81" s="95"/>
      <c r="U81" s="58"/>
      <c r="V81" s="76"/>
      <c r="W81" s="96"/>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row>
    <row r="82" spans="1:107" s="58" customFormat="1" ht="12" customHeight="1">
      <c r="A82" s="82"/>
      <c r="F82" s="63"/>
      <c r="G82" s="63"/>
      <c r="H82" s="63"/>
      <c r="I82" s="63"/>
      <c r="J82" s="63"/>
      <c r="K82" s="63"/>
      <c r="L82" s="63"/>
      <c r="M82" s="63"/>
      <c r="N82" s="63"/>
      <c r="O82" s="63"/>
      <c r="P82" s="100"/>
      <c r="Q82" s="101"/>
      <c r="R82" s="102"/>
      <c r="S82" s="102"/>
      <c r="V82" s="76"/>
      <c r="W82" s="63"/>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row>
    <row r="83" spans="1:107" s="59" customFormat="1" ht="15" customHeight="1">
      <c r="A83" s="85" t="str">
        <f>CONCATENATE("Region ",G84,"/",H84)</f>
        <v>Region 6/Rural</v>
      </c>
      <c r="B83" s="58"/>
      <c r="F83" s="60"/>
      <c r="G83" s="60"/>
      <c r="H83" s="60"/>
      <c r="I83" s="60"/>
      <c r="J83" s="60"/>
      <c r="K83" s="60"/>
      <c r="L83" s="60"/>
      <c r="M83" s="60"/>
      <c r="N83" s="60"/>
      <c r="O83" s="60"/>
      <c r="P83" s="60"/>
      <c r="Q83" s="83"/>
      <c r="R83" s="84"/>
      <c r="S83" s="84"/>
      <c r="U83" s="58"/>
      <c r="V83" s="76"/>
      <c r="W83" s="60"/>
    </row>
    <row r="84" spans="1:107" s="59" customFormat="1" ht="15" customHeight="1">
      <c r="A84" s="58">
        <v>16236</v>
      </c>
      <c r="B84" s="59" t="s">
        <v>230</v>
      </c>
      <c r="C84" s="59" t="s">
        <v>231</v>
      </c>
      <c r="D84" s="59" t="s">
        <v>23</v>
      </c>
      <c r="E84" s="59" t="s">
        <v>10</v>
      </c>
      <c r="F84" s="59">
        <v>77484</v>
      </c>
      <c r="G84" s="60">
        <v>6</v>
      </c>
      <c r="H84" s="60" t="s">
        <v>1</v>
      </c>
      <c r="I84" s="60"/>
      <c r="J84" s="60"/>
      <c r="K84" s="60"/>
      <c r="L84" s="59" t="s">
        <v>117</v>
      </c>
      <c r="M84" s="60">
        <v>64</v>
      </c>
      <c r="N84" s="60">
        <v>16</v>
      </c>
      <c r="O84" s="60">
        <v>80</v>
      </c>
      <c r="P84" s="59" t="s">
        <v>142</v>
      </c>
      <c r="Q84" s="61">
        <v>750000</v>
      </c>
      <c r="R84" s="62"/>
      <c r="S84" s="62"/>
      <c r="T84" s="59" t="s">
        <v>22</v>
      </c>
      <c r="U84" s="58">
        <v>157</v>
      </c>
      <c r="V84" s="63" t="s">
        <v>314</v>
      </c>
      <c r="W84" s="60">
        <v>48201556000</v>
      </c>
    </row>
    <row r="85" spans="1:107" s="77" customFormat="1" ht="12.75" outlineLevel="1">
      <c r="A85" s="67" t="s">
        <v>326</v>
      </c>
      <c r="B85" s="68"/>
      <c r="C85" s="94">
        <v>500000</v>
      </c>
      <c r="D85" s="70"/>
      <c r="E85" s="70"/>
      <c r="F85" s="70"/>
      <c r="G85" s="70"/>
      <c r="H85" s="70"/>
      <c r="I85" s="92"/>
      <c r="J85" s="70"/>
      <c r="K85" s="70"/>
      <c r="L85" s="70"/>
      <c r="M85" s="71"/>
      <c r="N85" s="71"/>
      <c r="O85" s="71"/>
      <c r="P85" s="73" t="s">
        <v>314</v>
      </c>
      <c r="Q85" s="74">
        <f>SUM(Q84:Q84)</f>
        <v>750000</v>
      </c>
      <c r="T85" s="70"/>
      <c r="U85" s="58"/>
      <c r="V85" s="76"/>
      <c r="W85" s="71"/>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row>
    <row r="86" spans="1:107" s="59" customFormat="1" ht="12" customHeight="1">
      <c r="A86" s="82"/>
      <c r="B86" s="58"/>
      <c r="F86" s="60"/>
      <c r="G86" s="60"/>
      <c r="H86" s="60"/>
      <c r="I86" s="60"/>
      <c r="J86" s="60"/>
      <c r="K86" s="60"/>
      <c r="L86" s="60"/>
      <c r="M86" s="60"/>
      <c r="N86" s="60"/>
      <c r="O86" s="60"/>
      <c r="P86" s="105"/>
      <c r="Q86" s="88"/>
      <c r="R86" s="89"/>
      <c r="S86" s="89"/>
      <c r="U86" s="58"/>
      <c r="V86" s="76"/>
      <c r="W86" s="60"/>
    </row>
    <row r="87" spans="1:107" s="59" customFormat="1" ht="15" customHeight="1">
      <c r="A87" s="85" t="str">
        <f>CONCATENATE("Region ",G89,"/",H89)</f>
        <v>Region 6/Urban</v>
      </c>
      <c r="B87" s="58"/>
      <c r="F87" s="60"/>
      <c r="G87" s="60"/>
      <c r="H87" s="60"/>
      <c r="I87" s="60"/>
      <c r="J87" s="60"/>
      <c r="K87" s="60"/>
      <c r="L87" s="60"/>
      <c r="M87" s="60"/>
      <c r="N87" s="60"/>
      <c r="O87" s="60"/>
      <c r="P87" s="60"/>
      <c r="Q87" s="83"/>
      <c r="R87" s="84"/>
      <c r="S87" s="84"/>
      <c r="U87" s="58"/>
      <c r="V87" s="76"/>
      <c r="W87" s="60"/>
    </row>
    <row r="88" spans="1:107" s="59" customFormat="1" ht="15" customHeight="1">
      <c r="A88" s="58">
        <v>16012</v>
      </c>
      <c r="B88" s="59" t="s">
        <v>232</v>
      </c>
      <c r="C88" s="59" t="s">
        <v>233</v>
      </c>
      <c r="D88" s="59" t="s">
        <v>234</v>
      </c>
      <c r="E88" s="59" t="s">
        <v>10</v>
      </c>
      <c r="F88" s="59">
        <v>77598</v>
      </c>
      <c r="G88" s="60">
        <v>6</v>
      </c>
      <c r="H88" s="60" t="s">
        <v>4</v>
      </c>
      <c r="I88" s="60"/>
      <c r="J88" s="60"/>
      <c r="K88" s="60"/>
      <c r="L88" s="59" t="s">
        <v>117</v>
      </c>
      <c r="M88" s="66">
        <v>104</v>
      </c>
      <c r="N88" s="66">
        <v>76</v>
      </c>
      <c r="O88" s="66">
        <v>180</v>
      </c>
      <c r="P88" s="59" t="s">
        <v>142</v>
      </c>
      <c r="Q88" s="61">
        <v>1438092</v>
      </c>
      <c r="R88" s="62"/>
      <c r="S88" s="62"/>
      <c r="T88" s="59" t="s">
        <v>30</v>
      </c>
      <c r="U88" s="58">
        <v>157</v>
      </c>
      <c r="V88" s="63" t="s">
        <v>314</v>
      </c>
      <c r="W88" s="60">
        <v>48201350802</v>
      </c>
    </row>
    <row r="89" spans="1:107" s="59" customFormat="1" ht="15" customHeight="1">
      <c r="A89" s="58">
        <v>16069</v>
      </c>
      <c r="B89" s="59" t="s">
        <v>235</v>
      </c>
      <c r="C89" s="59" t="s">
        <v>236</v>
      </c>
      <c r="D89" s="59" t="s">
        <v>329</v>
      </c>
      <c r="E89" s="59" t="s">
        <v>13</v>
      </c>
      <c r="F89" s="59">
        <v>77459</v>
      </c>
      <c r="G89" s="60">
        <v>6</v>
      </c>
      <c r="H89" s="60" t="s">
        <v>4</v>
      </c>
      <c r="I89" s="60"/>
      <c r="J89" s="60"/>
      <c r="K89" s="60"/>
      <c r="L89" s="59" t="s">
        <v>117</v>
      </c>
      <c r="M89" s="60">
        <v>105</v>
      </c>
      <c r="N89" s="60">
        <v>44</v>
      </c>
      <c r="O89" s="60">
        <v>149</v>
      </c>
      <c r="P89" s="59" t="s">
        <v>142</v>
      </c>
      <c r="Q89" s="61">
        <v>1500000</v>
      </c>
      <c r="R89" s="62"/>
      <c r="S89" s="62"/>
      <c r="T89" s="59" t="s">
        <v>8</v>
      </c>
      <c r="U89" s="58">
        <v>156</v>
      </c>
      <c r="V89" s="63" t="s">
        <v>314</v>
      </c>
      <c r="W89" s="60">
        <v>48157674501</v>
      </c>
    </row>
    <row r="90" spans="1:107" s="59" customFormat="1" ht="15" customHeight="1">
      <c r="A90" s="58">
        <v>16246</v>
      </c>
      <c r="B90" s="59" t="s">
        <v>237</v>
      </c>
      <c r="C90" s="59" t="s">
        <v>238</v>
      </c>
      <c r="D90" s="59" t="s">
        <v>106</v>
      </c>
      <c r="E90" s="59" t="s">
        <v>13</v>
      </c>
      <c r="F90" s="59">
        <v>77498</v>
      </c>
      <c r="G90" s="60">
        <v>6</v>
      </c>
      <c r="H90" s="60" t="s">
        <v>4</v>
      </c>
      <c r="I90" s="60"/>
      <c r="J90" s="60"/>
      <c r="K90" s="60"/>
      <c r="L90" s="59" t="s">
        <v>117</v>
      </c>
      <c r="M90" s="60">
        <v>72</v>
      </c>
      <c r="N90" s="60">
        <v>18</v>
      </c>
      <c r="O90" s="60">
        <v>90</v>
      </c>
      <c r="P90" s="59" t="s">
        <v>142</v>
      </c>
      <c r="Q90" s="61">
        <v>1064996</v>
      </c>
      <c r="R90" s="62"/>
      <c r="S90" s="62"/>
      <c r="T90" s="59" t="s">
        <v>101</v>
      </c>
      <c r="U90" s="58">
        <v>155</v>
      </c>
      <c r="V90" s="63" t="s">
        <v>314</v>
      </c>
      <c r="W90" s="60">
        <v>48157672701</v>
      </c>
    </row>
    <row r="91" spans="1:107" s="59" customFormat="1" ht="15" customHeight="1">
      <c r="A91" s="58">
        <v>16258</v>
      </c>
      <c r="B91" s="59" t="s">
        <v>239</v>
      </c>
      <c r="C91" s="59" t="s">
        <v>240</v>
      </c>
      <c r="D91" s="59" t="s">
        <v>9</v>
      </c>
      <c r="E91" s="59" t="s">
        <v>13</v>
      </c>
      <c r="F91" s="59">
        <v>77478</v>
      </c>
      <c r="G91" s="60">
        <v>6</v>
      </c>
      <c r="H91" s="60" t="s">
        <v>4</v>
      </c>
      <c r="I91" s="60"/>
      <c r="J91" s="60"/>
      <c r="K91" s="60"/>
      <c r="L91" s="59" t="s">
        <v>117</v>
      </c>
      <c r="M91" s="60">
        <v>94</v>
      </c>
      <c r="N91" s="60">
        <v>50</v>
      </c>
      <c r="O91" s="60">
        <v>144</v>
      </c>
      <c r="P91" s="59" t="s">
        <v>2</v>
      </c>
      <c r="Q91" s="61">
        <v>1500000</v>
      </c>
      <c r="R91" s="62" t="s">
        <v>70</v>
      </c>
      <c r="S91" s="62"/>
      <c r="T91" s="59" t="s">
        <v>101</v>
      </c>
      <c r="U91" s="58">
        <v>155</v>
      </c>
      <c r="V91" s="63" t="s">
        <v>314</v>
      </c>
      <c r="W91" s="60">
        <v>48157672301</v>
      </c>
    </row>
    <row r="92" spans="1:107" s="59" customFormat="1" ht="15" customHeight="1">
      <c r="A92" s="58">
        <v>16118</v>
      </c>
      <c r="B92" s="59" t="s">
        <v>241</v>
      </c>
      <c r="C92" s="59" t="s">
        <v>242</v>
      </c>
      <c r="D92" s="59" t="s">
        <v>9</v>
      </c>
      <c r="E92" s="59" t="s">
        <v>10</v>
      </c>
      <c r="F92" s="59">
        <v>77396</v>
      </c>
      <c r="G92" s="60">
        <v>6</v>
      </c>
      <c r="H92" s="60" t="s">
        <v>4</v>
      </c>
      <c r="I92" s="60"/>
      <c r="J92" s="60"/>
      <c r="K92" s="60"/>
      <c r="L92" s="59" t="s">
        <v>117</v>
      </c>
      <c r="M92" s="60">
        <v>110</v>
      </c>
      <c r="N92" s="60">
        <v>10</v>
      </c>
      <c r="O92" s="60">
        <v>120</v>
      </c>
      <c r="P92" s="59" t="s">
        <v>2</v>
      </c>
      <c r="Q92" s="61">
        <v>1500000</v>
      </c>
      <c r="R92" s="62"/>
      <c r="S92" s="62"/>
      <c r="T92" s="59" t="s">
        <v>212</v>
      </c>
      <c r="U92" s="58">
        <v>155</v>
      </c>
      <c r="V92" s="63" t="s">
        <v>314</v>
      </c>
      <c r="W92" s="60">
        <v>48201232200</v>
      </c>
    </row>
    <row r="93" spans="1:107" s="58" customFormat="1" ht="15" customHeight="1">
      <c r="A93" s="58">
        <v>16105</v>
      </c>
      <c r="B93" s="58" t="s">
        <v>11</v>
      </c>
      <c r="C93" s="58" t="s">
        <v>243</v>
      </c>
      <c r="D93" s="58" t="s">
        <v>12</v>
      </c>
      <c r="E93" s="58" t="s">
        <v>13</v>
      </c>
      <c r="F93" s="58">
        <v>77583</v>
      </c>
      <c r="G93" s="63">
        <v>6</v>
      </c>
      <c r="H93" s="63" t="s">
        <v>4</v>
      </c>
      <c r="I93" s="63"/>
      <c r="J93" s="63"/>
      <c r="K93" s="63"/>
      <c r="L93" s="58" t="s">
        <v>117</v>
      </c>
      <c r="M93" s="63">
        <v>88</v>
      </c>
      <c r="N93" s="63">
        <v>8</v>
      </c>
      <c r="O93" s="63">
        <v>96</v>
      </c>
      <c r="P93" s="58" t="s">
        <v>2</v>
      </c>
      <c r="Q93" s="64">
        <v>1500000</v>
      </c>
      <c r="R93" s="65" t="s">
        <v>70</v>
      </c>
      <c r="S93" s="65"/>
      <c r="T93" s="58" t="s">
        <v>244</v>
      </c>
      <c r="U93" s="107">
        <v>151</v>
      </c>
      <c r="V93" s="63" t="s">
        <v>314</v>
      </c>
      <c r="W93" s="63">
        <v>48157674501</v>
      </c>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row>
    <row r="94" spans="1:107" s="58" customFormat="1" ht="15" customHeight="1">
      <c r="A94" s="58">
        <v>16256</v>
      </c>
      <c r="B94" s="58" t="s">
        <v>245</v>
      </c>
      <c r="C94" s="58" t="s">
        <v>246</v>
      </c>
      <c r="D94" s="58" t="s">
        <v>247</v>
      </c>
      <c r="E94" s="58" t="s">
        <v>10</v>
      </c>
      <c r="F94" s="58">
        <v>77044</v>
      </c>
      <c r="G94" s="63">
        <v>6</v>
      </c>
      <c r="H94" s="63" t="s">
        <v>4</v>
      </c>
      <c r="I94" s="63"/>
      <c r="J94" s="63"/>
      <c r="K94" s="63"/>
      <c r="L94" s="58" t="s">
        <v>117</v>
      </c>
      <c r="M94" s="63">
        <v>102</v>
      </c>
      <c r="N94" s="63">
        <v>18</v>
      </c>
      <c r="O94" s="63">
        <v>120</v>
      </c>
      <c r="P94" s="58" t="s">
        <v>2</v>
      </c>
      <c r="Q94" s="64">
        <v>1500000</v>
      </c>
      <c r="R94" s="65"/>
      <c r="S94" s="65"/>
      <c r="T94" s="58" t="s">
        <v>34</v>
      </c>
      <c r="U94" s="58">
        <v>150</v>
      </c>
      <c r="V94" s="63" t="s">
        <v>314</v>
      </c>
      <c r="W94" s="63">
        <v>48201252000</v>
      </c>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row>
    <row r="95" spans="1:107" s="99" customFormat="1" ht="12.75" outlineLevel="1">
      <c r="A95" s="67" t="s">
        <v>326</v>
      </c>
      <c r="B95" s="68"/>
      <c r="C95" s="94">
        <v>10813292.109999999</v>
      </c>
      <c r="D95" s="92" t="s">
        <v>310</v>
      </c>
      <c r="E95" s="95"/>
      <c r="F95" s="95"/>
      <c r="G95" s="95"/>
      <c r="H95" s="95"/>
      <c r="I95" s="97"/>
      <c r="J95" s="95"/>
      <c r="K95" s="95"/>
      <c r="L95" s="95"/>
      <c r="M95" s="96"/>
      <c r="N95" s="96"/>
      <c r="O95" s="96"/>
      <c r="P95" s="73" t="s">
        <v>314</v>
      </c>
      <c r="Q95" s="98">
        <f>SUM(Q88:Q94)</f>
        <v>10003088</v>
      </c>
      <c r="T95" s="95"/>
      <c r="U95" s="58"/>
      <c r="V95" s="76"/>
      <c r="W95" s="96"/>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row>
    <row r="96" spans="1:107" s="58" customFormat="1" ht="12" customHeight="1">
      <c r="A96" s="82"/>
      <c r="F96" s="63"/>
      <c r="G96" s="63"/>
      <c r="H96" s="63"/>
      <c r="I96" s="63"/>
      <c r="J96" s="63"/>
      <c r="K96" s="63"/>
      <c r="L96" s="63"/>
      <c r="M96" s="63"/>
      <c r="N96" s="63"/>
      <c r="O96" s="63"/>
      <c r="P96" s="100"/>
      <c r="Q96" s="101"/>
      <c r="R96" s="102"/>
      <c r="S96" s="102"/>
      <c r="V96" s="76"/>
      <c r="W96" s="63"/>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row>
    <row r="97" spans="1:107" s="58" customFormat="1" ht="15" customHeight="1">
      <c r="A97" s="85" t="str">
        <f>CONCATENATE("Region ",G98,"/",H98)</f>
        <v>Region 7/Rural</v>
      </c>
      <c r="F97" s="63"/>
      <c r="G97" s="63"/>
      <c r="H97" s="63"/>
      <c r="I97" s="63"/>
      <c r="J97" s="63"/>
      <c r="K97" s="63"/>
      <c r="L97" s="63"/>
      <c r="M97" s="63"/>
      <c r="N97" s="63"/>
      <c r="O97" s="63"/>
      <c r="P97" s="63"/>
      <c r="Q97" s="103"/>
      <c r="R97" s="104"/>
      <c r="S97" s="104"/>
      <c r="V97" s="76"/>
      <c r="W97" s="63"/>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59"/>
      <c r="CD97" s="59"/>
      <c r="CE97" s="59"/>
      <c r="CF97" s="59"/>
      <c r="CG97" s="59"/>
      <c r="CH97" s="59"/>
      <c r="CI97" s="59"/>
      <c r="CJ97" s="59"/>
      <c r="CK97" s="59"/>
      <c r="CL97" s="59"/>
      <c r="CM97" s="59"/>
      <c r="CN97" s="59"/>
      <c r="CO97" s="59"/>
      <c r="CP97" s="59"/>
      <c r="CQ97" s="59"/>
      <c r="CR97" s="59"/>
      <c r="CS97" s="59"/>
      <c r="CT97" s="59"/>
      <c r="CU97" s="59"/>
      <c r="CV97" s="59"/>
      <c r="CW97" s="59"/>
      <c r="CX97" s="59"/>
      <c r="CY97" s="59"/>
      <c r="CZ97" s="59"/>
      <c r="DA97" s="59"/>
      <c r="DB97" s="59"/>
      <c r="DC97" s="59"/>
    </row>
    <row r="98" spans="1:107" s="58" customFormat="1" ht="15" customHeight="1">
      <c r="A98" s="58">
        <v>16169</v>
      </c>
      <c r="B98" s="58" t="s">
        <v>248</v>
      </c>
      <c r="C98" s="58" t="s">
        <v>249</v>
      </c>
      <c r="D98" s="58" t="s">
        <v>250</v>
      </c>
      <c r="E98" s="58" t="s">
        <v>3</v>
      </c>
      <c r="F98" s="58">
        <v>78634</v>
      </c>
      <c r="G98" s="63">
        <v>7</v>
      </c>
      <c r="H98" s="63" t="s">
        <v>1</v>
      </c>
      <c r="I98" s="63"/>
      <c r="J98" s="63"/>
      <c r="K98" s="63"/>
      <c r="L98" s="58" t="s">
        <v>117</v>
      </c>
      <c r="M98" s="63">
        <v>35</v>
      </c>
      <c r="N98" s="63">
        <v>35</v>
      </c>
      <c r="O98" s="63">
        <v>70</v>
      </c>
      <c r="P98" s="58" t="s">
        <v>142</v>
      </c>
      <c r="Q98" s="64">
        <v>500000</v>
      </c>
      <c r="R98" s="65"/>
      <c r="S98" s="65" t="s">
        <v>70</v>
      </c>
      <c r="T98" s="58" t="s">
        <v>219</v>
      </c>
      <c r="U98" s="58">
        <v>158</v>
      </c>
      <c r="V98" s="63" t="s">
        <v>314</v>
      </c>
      <c r="W98" s="63">
        <v>48491020809</v>
      </c>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row>
    <row r="99" spans="1:107" s="99" customFormat="1" ht="12.75" outlineLevel="1">
      <c r="A99" s="67" t="s">
        <v>326</v>
      </c>
      <c r="B99" s="68"/>
      <c r="C99" s="94">
        <v>500000</v>
      </c>
      <c r="D99" s="95"/>
      <c r="E99" s="95"/>
      <c r="F99" s="95"/>
      <c r="G99" s="95"/>
      <c r="H99" s="95"/>
      <c r="I99" s="97"/>
      <c r="J99" s="95"/>
      <c r="K99" s="95"/>
      <c r="L99" s="95"/>
      <c r="M99" s="96"/>
      <c r="N99" s="96"/>
      <c r="O99" s="96"/>
      <c r="P99" s="73" t="s">
        <v>314</v>
      </c>
      <c r="Q99" s="98">
        <f>SUM(Q98:Q98)</f>
        <v>500000</v>
      </c>
      <c r="T99" s="95"/>
      <c r="U99" s="58"/>
      <c r="V99" s="76"/>
      <c r="W99" s="96"/>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row>
    <row r="100" spans="1:107" s="58" customFormat="1" ht="12" customHeight="1">
      <c r="A100" s="82"/>
      <c r="F100" s="63"/>
      <c r="G100" s="63"/>
      <c r="H100" s="63"/>
      <c r="I100" s="63"/>
      <c r="J100" s="63"/>
      <c r="K100" s="63"/>
      <c r="L100" s="63"/>
      <c r="M100" s="63"/>
      <c r="N100" s="63"/>
      <c r="O100" s="63"/>
      <c r="P100" s="100"/>
      <c r="Q100" s="101"/>
      <c r="R100" s="102"/>
      <c r="S100" s="102"/>
      <c r="V100" s="76"/>
      <c r="W100" s="63"/>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CS100" s="59"/>
      <c r="CT100" s="59"/>
      <c r="CU100" s="59"/>
      <c r="CV100" s="59"/>
      <c r="CW100" s="59"/>
      <c r="CX100" s="59"/>
      <c r="CY100" s="59"/>
      <c r="CZ100" s="59"/>
      <c r="DA100" s="59"/>
      <c r="DB100" s="59"/>
      <c r="DC100" s="59"/>
    </row>
    <row r="101" spans="1:107" s="58" customFormat="1" ht="15" customHeight="1">
      <c r="A101" s="85" t="str">
        <f>CONCATENATE("Region ",G102,"/",H102)</f>
        <v>Region 7/Urban</v>
      </c>
      <c r="F101" s="63"/>
      <c r="G101" s="63"/>
      <c r="H101" s="63"/>
      <c r="I101" s="63"/>
      <c r="J101" s="63"/>
      <c r="K101" s="63"/>
      <c r="L101" s="63"/>
      <c r="M101" s="63"/>
      <c r="N101" s="63"/>
      <c r="O101" s="63"/>
      <c r="P101" s="63"/>
      <c r="Q101" s="103"/>
      <c r="R101" s="104"/>
      <c r="S101" s="104"/>
      <c r="V101" s="76"/>
      <c r="W101" s="63"/>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row>
    <row r="102" spans="1:107" s="58" customFormat="1" ht="15" customHeight="1">
      <c r="A102" s="58">
        <v>16188</v>
      </c>
      <c r="B102" s="58" t="s">
        <v>251</v>
      </c>
      <c r="C102" s="58" t="s">
        <v>252</v>
      </c>
      <c r="D102" s="58" t="s">
        <v>82</v>
      </c>
      <c r="E102" s="58" t="s">
        <v>3</v>
      </c>
      <c r="F102" s="58">
        <v>78633</v>
      </c>
      <c r="G102" s="63">
        <v>7</v>
      </c>
      <c r="H102" s="63" t="s">
        <v>4</v>
      </c>
      <c r="I102" s="63"/>
      <c r="J102" s="63"/>
      <c r="K102" s="63"/>
      <c r="L102" s="58" t="s">
        <v>117</v>
      </c>
      <c r="M102" s="63">
        <v>80</v>
      </c>
      <c r="N102" s="63">
        <v>22</v>
      </c>
      <c r="O102" s="63">
        <v>102</v>
      </c>
      <c r="P102" s="58" t="s">
        <v>2</v>
      </c>
      <c r="Q102" s="64">
        <v>1373400</v>
      </c>
      <c r="R102" s="65" t="s">
        <v>70</v>
      </c>
      <c r="S102" s="65"/>
      <c r="T102" s="58" t="s">
        <v>48</v>
      </c>
      <c r="U102" s="58">
        <v>149</v>
      </c>
      <c r="V102" s="63" t="s">
        <v>314</v>
      </c>
      <c r="W102" s="63">
        <v>48491020109</v>
      </c>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row>
    <row r="103" spans="1:107" s="58" customFormat="1" ht="15" customHeight="1">
      <c r="A103" s="58">
        <v>16068</v>
      </c>
      <c r="B103" s="58" t="s">
        <v>253</v>
      </c>
      <c r="C103" s="58" t="s">
        <v>254</v>
      </c>
      <c r="D103" s="58" t="s">
        <v>82</v>
      </c>
      <c r="E103" s="58" t="s">
        <v>3</v>
      </c>
      <c r="F103" s="58">
        <v>78628</v>
      </c>
      <c r="G103" s="63">
        <v>7</v>
      </c>
      <c r="H103" s="63" t="s">
        <v>4</v>
      </c>
      <c r="I103" s="63"/>
      <c r="J103" s="63"/>
      <c r="K103" s="63"/>
      <c r="L103" s="58" t="s">
        <v>117</v>
      </c>
      <c r="M103" s="63">
        <v>108</v>
      </c>
      <c r="N103" s="63">
        <v>0</v>
      </c>
      <c r="O103" s="63">
        <v>108</v>
      </c>
      <c r="P103" s="58" t="s">
        <v>2</v>
      </c>
      <c r="Q103" s="64">
        <v>1500000</v>
      </c>
      <c r="R103" s="65" t="s">
        <v>70</v>
      </c>
      <c r="S103" s="65"/>
      <c r="T103" s="58" t="s">
        <v>255</v>
      </c>
      <c r="U103" s="58">
        <v>149</v>
      </c>
      <c r="V103" s="63" t="s">
        <v>314</v>
      </c>
      <c r="W103" s="63">
        <v>48491020108</v>
      </c>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row>
    <row r="104" spans="1:107" s="99" customFormat="1" ht="12.75" outlineLevel="1">
      <c r="A104" s="67" t="s">
        <v>326</v>
      </c>
      <c r="B104" s="68"/>
      <c r="C104" s="94">
        <v>4179074.85</v>
      </c>
      <c r="D104" s="92" t="s">
        <v>311</v>
      </c>
      <c r="E104" s="95"/>
      <c r="F104" s="95"/>
      <c r="G104" s="95"/>
      <c r="H104" s="95"/>
      <c r="I104" s="97"/>
      <c r="J104" s="95"/>
      <c r="K104" s="95"/>
      <c r="L104" s="95"/>
      <c r="M104" s="96"/>
      <c r="N104" s="96"/>
      <c r="O104" s="96"/>
      <c r="P104" s="73" t="s">
        <v>314</v>
      </c>
      <c r="Q104" s="98">
        <f>SUM(Q102:Q103)</f>
        <v>2873400</v>
      </c>
      <c r="T104" s="95"/>
      <c r="U104" s="58"/>
      <c r="V104" s="76"/>
      <c r="W104" s="96"/>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row>
    <row r="105" spans="1:107" s="59" customFormat="1" ht="12" customHeight="1">
      <c r="A105" s="82"/>
      <c r="B105" s="58"/>
      <c r="F105" s="60"/>
      <c r="G105" s="60"/>
      <c r="H105" s="60"/>
      <c r="I105" s="60"/>
      <c r="J105" s="60"/>
      <c r="K105" s="60"/>
      <c r="L105" s="60"/>
      <c r="M105" s="60"/>
      <c r="N105" s="60"/>
      <c r="O105" s="60"/>
      <c r="P105" s="105"/>
      <c r="Q105" s="88"/>
      <c r="R105" s="89"/>
      <c r="S105" s="89"/>
      <c r="U105" s="58"/>
      <c r="V105" s="76"/>
      <c r="W105" s="60"/>
    </row>
    <row r="106" spans="1:107" s="59" customFormat="1" ht="15" customHeight="1">
      <c r="A106" s="85" t="str">
        <f>CONCATENATE("Region ",G107,"/",H107)</f>
        <v>Region 8/Rural</v>
      </c>
      <c r="B106" s="58"/>
      <c r="F106" s="60"/>
      <c r="G106" s="60"/>
      <c r="H106" s="60"/>
      <c r="I106" s="60"/>
      <c r="J106" s="60"/>
      <c r="K106" s="60"/>
      <c r="L106" s="60"/>
      <c r="M106" s="60"/>
      <c r="N106" s="60"/>
      <c r="O106" s="60"/>
      <c r="P106" s="60"/>
      <c r="Q106" s="83"/>
      <c r="R106" s="84"/>
      <c r="S106" s="84"/>
      <c r="U106" s="58"/>
      <c r="V106" s="76"/>
      <c r="W106" s="60"/>
    </row>
    <row r="107" spans="1:107" s="58" customFormat="1" ht="15" customHeight="1">
      <c r="A107" s="58">
        <v>16008</v>
      </c>
      <c r="B107" s="58" t="s">
        <v>256</v>
      </c>
      <c r="C107" s="58" t="s">
        <v>257</v>
      </c>
      <c r="D107" s="58" t="s">
        <v>258</v>
      </c>
      <c r="E107" s="58" t="s">
        <v>259</v>
      </c>
      <c r="F107" s="58">
        <v>76657</v>
      </c>
      <c r="G107" s="63">
        <v>8</v>
      </c>
      <c r="H107" s="63" t="s">
        <v>1</v>
      </c>
      <c r="I107" s="63"/>
      <c r="J107" s="63"/>
      <c r="K107" s="63"/>
      <c r="L107" s="58" t="s">
        <v>128</v>
      </c>
      <c r="M107" s="90">
        <v>43</v>
      </c>
      <c r="N107" s="90">
        <v>5</v>
      </c>
      <c r="O107" s="90">
        <v>48</v>
      </c>
      <c r="P107" s="58" t="s">
        <v>2</v>
      </c>
      <c r="Q107" s="64">
        <v>501703</v>
      </c>
      <c r="R107" s="65"/>
      <c r="S107" s="65"/>
      <c r="T107" s="58" t="s">
        <v>195</v>
      </c>
      <c r="U107" s="58">
        <v>156</v>
      </c>
      <c r="V107" s="63" t="s">
        <v>314</v>
      </c>
      <c r="W107" s="63">
        <v>48309003900</v>
      </c>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row>
    <row r="108" spans="1:107" s="99" customFormat="1" ht="12.75" outlineLevel="1">
      <c r="A108" s="67" t="s">
        <v>326</v>
      </c>
      <c r="B108" s="68"/>
      <c r="C108" s="94">
        <v>571777.4</v>
      </c>
      <c r="D108" s="95"/>
      <c r="E108" s="95"/>
      <c r="F108" s="95"/>
      <c r="G108" s="95"/>
      <c r="H108" s="95"/>
      <c r="I108" s="97"/>
      <c r="J108" s="95"/>
      <c r="K108" s="95"/>
      <c r="L108" s="95"/>
      <c r="M108" s="96"/>
      <c r="N108" s="96"/>
      <c r="O108" s="96"/>
      <c r="P108" s="73" t="s">
        <v>314</v>
      </c>
      <c r="Q108" s="98">
        <f>SUM(Q107:Q107)</f>
        <v>501703</v>
      </c>
      <c r="T108" s="95"/>
      <c r="U108" s="58"/>
      <c r="V108" s="76"/>
      <c r="W108" s="96"/>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row>
    <row r="109" spans="1:107" s="58" customFormat="1" ht="12" customHeight="1">
      <c r="A109" s="82"/>
      <c r="F109" s="63"/>
      <c r="G109" s="63"/>
      <c r="H109" s="63"/>
      <c r="I109" s="63"/>
      <c r="J109" s="63"/>
      <c r="K109" s="63"/>
      <c r="L109" s="63"/>
      <c r="M109" s="63"/>
      <c r="N109" s="63"/>
      <c r="O109" s="63"/>
      <c r="P109" s="100"/>
      <c r="Q109" s="101"/>
      <c r="R109" s="102"/>
      <c r="S109" s="102"/>
      <c r="V109" s="76"/>
      <c r="W109" s="63"/>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row>
    <row r="110" spans="1:107" s="58" customFormat="1" ht="15" customHeight="1">
      <c r="A110" s="85" t="str">
        <f>CONCATENATE("Region ",G111,"/",H111)</f>
        <v>Region 8/Urban</v>
      </c>
      <c r="F110" s="63"/>
      <c r="G110" s="63"/>
      <c r="H110" s="63"/>
      <c r="I110" s="63"/>
      <c r="J110" s="63"/>
      <c r="K110" s="63"/>
      <c r="L110" s="63"/>
      <c r="M110" s="63"/>
      <c r="N110" s="63"/>
      <c r="O110" s="63"/>
      <c r="P110" s="63"/>
      <c r="Q110" s="103"/>
      <c r="R110" s="104"/>
      <c r="S110" s="104"/>
      <c r="V110" s="76"/>
      <c r="W110" s="63"/>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row>
    <row r="111" spans="1:107" s="58" customFormat="1" ht="15" customHeight="1">
      <c r="A111" s="58">
        <v>16115</v>
      </c>
      <c r="B111" s="58" t="s">
        <v>260</v>
      </c>
      <c r="C111" s="58" t="s">
        <v>261</v>
      </c>
      <c r="D111" s="58" t="s">
        <v>262</v>
      </c>
      <c r="E111" s="58" t="s">
        <v>259</v>
      </c>
      <c r="F111" s="58">
        <v>76643</v>
      </c>
      <c r="G111" s="63">
        <v>8</v>
      </c>
      <c r="H111" s="63" t="s">
        <v>4</v>
      </c>
      <c r="I111" s="63"/>
      <c r="J111" s="63"/>
      <c r="K111" s="63"/>
      <c r="L111" s="58" t="s">
        <v>117</v>
      </c>
      <c r="M111" s="63">
        <v>90</v>
      </c>
      <c r="N111" s="63">
        <v>23</v>
      </c>
      <c r="O111" s="63">
        <v>113</v>
      </c>
      <c r="P111" s="58" t="s">
        <v>142</v>
      </c>
      <c r="Q111" s="64">
        <v>1284953</v>
      </c>
      <c r="R111" s="65"/>
      <c r="S111" s="65" t="s">
        <v>70</v>
      </c>
      <c r="T111" s="58" t="s">
        <v>263</v>
      </c>
      <c r="U111" s="58">
        <v>158</v>
      </c>
      <c r="V111" s="63" t="s">
        <v>314</v>
      </c>
      <c r="W111" s="63">
        <v>48309003706</v>
      </c>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row>
    <row r="112" spans="1:107" s="99" customFormat="1" ht="12.75" outlineLevel="1">
      <c r="A112" s="67" t="s">
        <v>326</v>
      </c>
      <c r="B112" s="68"/>
      <c r="C112" s="94">
        <v>1350740.09</v>
      </c>
      <c r="D112" s="95"/>
      <c r="E112" s="95"/>
      <c r="F112" s="95"/>
      <c r="G112" s="95"/>
      <c r="H112" s="95"/>
      <c r="I112" s="97"/>
      <c r="J112" s="95"/>
      <c r="K112" s="95"/>
      <c r="L112" s="95"/>
      <c r="M112" s="96"/>
      <c r="N112" s="96"/>
      <c r="O112" s="96"/>
      <c r="P112" s="73" t="s">
        <v>314</v>
      </c>
      <c r="Q112" s="98">
        <f>SUM(Q111:Q111)</f>
        <v>1284953</v>
      </c>
      <c r="T112" s="95"/>
      <c r="U112" s="58"/>
      <c r="V112" s="76"/>
      <c r="W112" s="96"/>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row>
    <row r="113" spans="1:107" s="58" customFormat="1" ht="12" customHeight="1">
      <c r="A113" s="82"/>
      <c r="F113" s="63"/>
      <c r="G113" s="63"/>
      <c r="H113" s="63"/>
      <c r="I113" s="63"/>
      <c r="J113" s="63"/>
      <c r="K113" s="63"/>
      <c r="L113" s="63"/>
      <c r="M113" s="63"/>
      <c r="N113" s="63"/>
      <c r="O113" s="63"/>
      <c r="P113" s="100"/>
      <c r="Q113" s="101"/>
      <c r="R113" s="102"/>
      <c r="S113" s="102"/>
      <c r="V113" s="76"/>
      <c r="W113" s="63"/>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row>
    <row r="114" spans="1:107" s="58" customFormat="1" ht="15" customHeight="1">
      <c r="A114" s="85" t="str">
        <f>CONCATENATE("Region ",G115,"/",H115)</f>
        <v>Region 9/Rural</v>
      </c>
      <c r="F114" s="63"/>
      <c r="G114" s="63"/>
      <c r="H114" s="63"/>
      <c r="I114" s="63"/>
      <c r="J114" s="63"/>
      <c r="K114" s="63"/>
      <c r="L114" s="63"/>
      <c r="M114" s="63"/>
      <c r="N114" s="63"/>
      <c r="O114" s="63"/>
      <c r="P114" s="63"/>
      <c r="Q114" s="103"/>
      <c r="R114" s="104"/>
      <c r="S114" s="104"/>
      <c r="V114" s="76"/>
      <c r="W114" s="63"/>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row>
    <row r="115" spans="1:107" s="58" customFormat="1" ht="15" customHeight="1">
      <c r="A115" s="58">
        <v>16164</v>
      </c>
      <c r="B115" s="58" t="s">
        <v>264</v>
      </c>
      <c r="C115" s="58" t="s">
        <v>265</v>
      </c>
      <c r="D115" s="58" t="s">
        <v>85</v>
      </c>
      <c r="E115" s="58" t="s">
        <v>86</v>
      </c>
      <c r="F115" s="58">
        <v>78028</v>
      </c>
      <c r="G115" s="63">
        <v>9</v>
      </c>
      <c r="H115" s="63" t="s">
        <v>1</v>
      </c>
      <c r="I115" s="63"/>
      <c r="J115" s="63"/>
      <c r="K115" s="63"/>
      <c r="L115" s="58" t="s">
        <v>117</v>
      </c>
      <c r="M115" s="63">
        <v>32</v>
      </c>
      <c r="N115" s="63">
        <v>4</v>
      </c>
      <c r="O115" s="63">
        <v>36</v>
      </c>
      <c r="P115" s="58" t="s">
        <v>142</v>
      </c>
      <c r="Q115" s="64">
        <v>465185</v>
      </c>
      <c r="R115" s="65"/>
      <c r="S115" s="65" t="s">
        <v>70</v>
      </c>
      <c r="T115" s="58" t="s">
        <v>33</v>
      </c>
      <c r="U115" s="58">
        <v>158</v>
      </c>
      <c r="V115" s="63" t="s">
        <v>314</v>
      </c>
      <c r="W115" s="63">
        <v>48265960700</v>
      </c>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c r="BW115" s="59"/>
      <c r="BX115" s="59"/>
      <c r="BY115" s="59"/>
      <c r="BZ115" s="59"/>
      <c r="CA115" s="59"/>
      <c r="CB115" s="59"/>
      <c r="CC115" s="59"/>
      <c r="CD115" s="59"/>
      <c r="CE115" s="59"/>
      <c r="CF115" s="59"/>
      <c r="CG115" s="59"/>
      <c r="CH115" s="59"/>
      <c r="CI115" s="59"/>
      <c r="CJ115" s="59"/>
      <c r="CK115" s="59"/>
      <c r="CL115" s="59"/>
      <c r="CM115" s="59"/>
      <c r="CN115" s="59"/>
      <c r="CO115" s="59"/>
      <c r="CP115" s="59"/>
      <c r="CQ115" s="59"/>
      <c r="CR115" s="59"/>
      <c r="CS115" s="59"/>
      <c r="CT115" s="59"/>
      <c r="CU115" s="59"/>
      <c r="CV115" s="59"/>
      <c r="CW115" s="59"/>
      <c r="CX115" s="59"/>
      <c r="CY115" s="59"/>
      <c r="CZ115" s="59"/>
      <c r="DA115" s="59"/>
      <c r="DB115" s="59"/>
      <c r="DC115" s="59"/>
    </row>
    <row r="116" spans="1:107" s="99" customFormat="1" ht="12.75" outlineLevel="1">
      <c r="A116" s="67" t="s">
        <v>326</v>
      </c>
      <c r="B116" s="68"/>
      <c r="C116" s="94">
        <v>500000</v>
      </c>
      <c r="D116" s="95"/>
      <c r="E116" s="95"/>
      <c r="F116" s="95"/>
      <c r="G116" s="95"/>
      <c r="H116" s="95"/>
      <c r="I116" s="97"/>
      <c r="J116" s="95"/>
      <c r="K116" s="95"/>
      <c r="L116" s="95"/>
      <c r="M116" s="96"/>
      <c r="N116" s="96"/>
      <c r="O116" s="96"/>
      <c r="P116" s="73" t="s">
        <v>314</v>
      </c>
      <c r="Q116" s="98">
        <f>SUM(Q115:Q115)</f>
        <v>465185</v>
      </c>
      <c r="T116" s="95"/>
      <c r="U116" s="58"/>
      <c r="V116" s="76"/>
      <c r="W116" s="96"/>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59"/>
      <c r="CB116" s="59"/>
      <c r="CC116" s="59"/>
      <c r="CD116" s="59"/>
      <c r="CE116" s="59"/>
      <c r="CF116" s="59"/>
      <c r="CG116" s="59"/>
      <c r="CH116" s="59"/>
      <c r="CI116" s="59"/>
      <c r="CJ116" s="59"/>
      <c r="CK116" s="59"/>
      <c r="CL116" s="59"/>
      <c r="CM116" s="59"/>
      <c r="CN116" s="59"/>
      <c r="CO116" s="59"/>
      <c r="CP116" s="59"/>
      <c r="CQ116" s="59"/>
      <c r="CR116" s="59"/>
      <c r="CS116" s="59"/>
      <c r="CT116" s="59"/>
      <c r="CU116" s="59"/>
      <c r="CV116" s="59"/>
      <c r="CW116" s="59"/>
      <c r="CX116" s="59"/>
      <c r="CY116" s="59"/>
      <c r="CZ116" s="59"/>
      <c r="DA116" s="59"/>
      <c r="DB116" s="59"/>
      <c r="DC116" s="59"/>
    </row>
    <row r="117" spans="1:107" s="58" customFormat="1" ht="12" customHeight="1">
      <c r="A117" s="82"/>
      <c r="F117" s="63"/>
      <c r="G117" s="63"/>
      <c r="H117" s="63"/>
      <c r="I117" s="63"/>
      <c r="J117" s="63"/>
      <c r="K117" s="63"/>
      <c r="L117" s="63"/>
      <c r="M117" s="63"/>
      <c r="N117" s="63"/>
      <c r="O117" s="63"/>
      <c r="P117" s="100"/>
      <c r="Q117" s="101"/>
      <c r="R117" s="102"/>
      <c r="S117" s="102"/>
      <c r="V117" s="76"/>
      <c r="W117" s="63"/>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row>
    <row r="118" spans="1:107" s="58" customFormat="1" ht="15" customHeight="1">
      <c r="A118" s="85" t="str">
        <f>CONCATENATE("Region ",G119,"/",H119)</f>
        <v>Region 9/Urban</v>
      </c>
      <c r="F118" s="63"/>
      <c r="G118" s="63"/>
      <c r="H118" s="63"/>
      <c r="I118" s="63"/>
      <c r="J118" s="63"/>
      <c r="K118" s="63"/>
      <c r="L118" s="63"/>
      <c r="M118" s="63"/>
      <c r="N118" s="63"/>
      <c r="O118" s="63"/>
      <c r="P118" s="63"/>
      <c r="Q118" s="103"/>
      <c r="R118" s="104"/>
      <c r="S118" s="104"/>
      <c r="V118" s="76"/>
      <c r="W118" s="63"/>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c r="CU118" s="59"/>
      <c r="CV118" s="59"/>
      <c r="CW118" s="59"/>
      <c r="CX118" s="59"/>
      <c r="CY118" s="59"/>
      <c r="CZ118" s="59"/>
      <c r="DA118" s="59"/>
      <c r="DB118" s="59"/>
      <c r="DC118" s="59"/>
    </row>
    <row r="119" spans="1:107" s="58" customFormat="1" ht="15" customHeight="1">
      <c r="A119" s="58">
        <v>16128</v>
      </c>
      <c r="B119" s="58" t="s">
        <v>108</v>
      </c>
      <c r="C119" s="58" t="s">
        <v>266</v>
      </c>
      <c r="D119" s="58" t="s">
        <v>109</v>
      </c>
      <c r="E119" s="58" t="s">
        <v>110</v>
      </c>
      <c r="F119" s="58">
        <v>78108</v>
      </c>
      <c r="G119" s="63">
        <v>9</v>
      </c>
      <c r="H119" s="63" t="s">
        <v>4</v>
      </c>
      <c r="I119" s="63"/>
      <c r="J119" s="63"/>
      <c r="K119" s="63"/>
      <c r="L119" s="58" t="s">
        <v>117</v>
      </c>
      <c r="M119" s="63">
        <v>119</v>
      </c>
      <c r="N119" s="63">
        <v>17</v>
      </c>
      <c r="O119" s="63">
        <v>136</v>
      </c>
      <c r="P119" s="58" t="s">
        <v>142</v>
      </c>
      <c r="Q119" s="64">
        <v>1500000</v>
      </c>
      <c r="R119" s="65"/>
      <c r="S119" s="65"/>
      <c r="T119" s="58" t="s">
        <v>15</v>
      </c>
      <c r="U119" s="58">
        <v>158</v>
      </c>
      <c r="V119" s="63" t="s">
        <v>314</v>
      </c>
      <c r="W119" s="63">
        <v>48187210708</v>
      </c>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c r="CZ119" s="59"/>
      <c r="DA119" s="59"/>
      <c r="DB119" s="59"/>
      <c r="DC119" s="59"/>
    </row>
    <row r="120" spans="1:107" s="58" customFormat="1" ht="15" customHeight="1">
      <c r="A120" s="58">
        <v>16061</v>
      </c>
      <c r="B120" s="58" t="s">
        <v>267</v>
      </c>
      <c r="C120" s="58" t="s">
        <v>268</v>
      </c>
      <c r="D120" s="58" t="s">
        <v>6</v>
      </c>
      <c r="E120" s="58" t="s">
        <v>7</v>
      </c>
      <c r="F120" s="58">
        <v>78251</v>
      </c>
      <c r="G120" s="63">
        <v>9</v>
      </c>
      <c r="H120" s="63" t="s">
        <v>4</v>
      </c>
      <c r="I120" s="63"/>
      <c r="J120" s="63"/>
      <c r="K120" s="63" t="s">
        <v>70</v>
      </c>
      <c r="L120" s="58" t="s">
        <v>117</v>
      </c>
      <c r="M120" s="63">
        <v>82</v>
      </c>
      <c r="N120" s="63">
        <v>8</v>
      </c>
      <c r="O120" s="63">
        <v>90</v>
      </c>
      <c r="P120" s="58" t="s">
        <v>2</v>
      </c>
      <c r="Q120" s="64">
        <v>1500000</v>
      </c>
      <c r="R120" s="65" t="s">
        <v>70</v>
      </c>
      <c r="S120" s="65"/>
      <c r="T120" s="58" t="s">
        <v>81</v>
      </c>
      <c r="U120" s="58">
        <v>157</v>
      </c>
      <c r="V120" s="63" t="s">
        <v>314</v>
      </c>
      <c r="W120" s="63">
        <v>48029171912</v>
      </c>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row>
    <row r="121" spans="1:107" s="58" customFormat="1" ht="15" customHeight="1">
      <c r="A121" s="58">
        <v>16326</v>
      </c>
      <c r="B121" s="58" t="s">
        <v>269</v>
      </c>
      <c r="C121" s="58" t="s">
        <v>270</v>
      </c>
      <c r="D121" s="58" t="s">
        <v>6</v>
      </c>
      <c r="E121" s="58" t="s">
        <v>7</v>
      </c>
      <c r="F121" s="58">
        <v>78254</v>
      </c>
      <c r="G121" s="63">
        <v>9</v>
      </c>
      <c r="H121" s="63" t="s">
        <v>4</v>
      </c>
      <c r="I121" s="63"/>
      <c r="J121" s="63"/>
      <c r="K121" s="63"/>
      <c r="L121" s="58" t="s">
        <v>117</v>
      </c>
      <c r="M121" s="63">
        <v>71</v>
      </c>
      <c r="N121" s="63">
        <v>10</v>
      </c>
      <c r="O121" s="63">
        <v>81</v>
      </c>
      <c r="P121" s="58" t="s">
        <v>2</v>
      </c>
      <c r="Q121" s="64">
        <v>1331023</v>
      </c>
      <c r="R121" s="65"/>
      <c r="S121" s="65"/>
      <c r="T121" s="58" t="s">
        <v>51</v>
      </c>
      <c r="U121" s="58">
        <v>157</v>
      </c>
      <c r="V121" s="63" t="s">
        <v>314</v>
      </c>
      <c r="W121" s="63">
        <v>48029181724</v>
      </c>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row>
    <row r="122" spans="1:107" s="99" customFormat="1" ht="12.75" outlineLevel="1">
      <c r="A122" s="67" t="s">
        <v>326</v>
      </c>
      <c r="B122" s="68"/>
      <c r="C122" s="94">
        <v>4524682.97</v>
      </c>
      <c r="D122" s="92" t="s">
        <v>312</v>
      </c>
      <c r="E122" s="95"/>
      <c r="F122" s="95"/>
      <c r="G122" s="95"/>
      <c r="H122" s="95"/>
      <c r="I122" s="97"/>
      <c r="J122" s="95"/>
      <c r="K122" s="95"/>
      <c r="L122" s="95"/>
      <c r="M122" s="96"/>
      <c r="N122" s="96"/>
      <c r="O122" s="96"/>
      <c r="P122" s="73" t="s">
        <v>314</v>
      </c>
      <c r="Q122" s="98">
        <f>SUM(Q119:Q121)</f>
        <v>4331023</v>
      </c>
      <c r="T122" s="95"/>
      <c r="U122" s="58"/>
      <c r="V122" s="76"/>
      <c r="W122" s="96"/>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c r="BY122" s="59"/>
      <c r="BZ122" s="59"/>
      <c r="CA122" s="59"/>
      <c r="CB122" s="59"/>
      <c r="CC122" s="59"/>
      <c r="CD122" s="59"/>
      <c r="CE122" s="59"/>
      <c r="CF122" s="59"/>
      <c r="CG122" s="59"/>
      <c r="CH122" s="59"/>
      <c r="CI122" s="59"/>
      <c r="CJ122" s="59"/>
      <c r="CK122" s="59"/>
      <c r="CL122" s="59"/>
      <c r="CM122" s="59"/>
      <c r="CN122" s="59"/>
      <c r="CO122" s="59"/>
      <c r="CP122" s="59"/>
      <c r="CQ122" s="59"/>
      <c r="CR122" s="59"/>
      <c r="CS122" s="59"/>
      <c r="CT122" s="59"/>
      <c r="CU122" s="59"/>
      <c r="CV122" s="59"/>
      <c r="CW122" s="59"/>
      <c r="CX122" s="59"/>
      <c r="CY122" s="59"/>
      <c r="CZ122" s="59"/>
      <c r="DA122" s="59"/>
      <c r="DB122" s="59"/>
      <c r="DC122" s="59"/>
    </row>
    <row r="123" spans="1:107" s="58" customFormat="1" ht="12" customHeight="1">
      <c r="A123" s="82"/>
      <c r="F123" s="63"/>
      <c r="G123" s="63"/>
      <c r="H123" s="63"/>
      <c r="I123" s="63"/>
      <c r="J123" s="63"/>
      <c r="K123" s="63"/>
      <c r="L123" s="63"/>
      <c r="M123" s="63"/>
      <c r="N123" s="63"/>
      <c r="O123" s="63"/>
      <c r="P123" s="100"/>
      <c r="Q123" s="101"/>
      <c r="R123" s="102"/>
      <c r="S123" s="102"/>
      <c r="V123" s="76"/>
      <c r="W123" s="63"/>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row>
    <row r="124" spans="1:107" s="58" customFormat="1" ht="15" customHeight="1">
      <c r="A124" s="85" t="str">
        <f>CONCATENATE("Region ",G125,"/",H125)</f>
        <v>Region 10/Rural</v>
      </c>
      <c r="F124" s="63"/>
      <c r="G124" s="63"/>
      <c r="H124" s="63"/>
      <c r="I124" s="63"/>
      <c r="J124" s="63"/>
      <c r="K124" s="63"/>
      <c r="L124" s="63"/>
      <c r="M124" s="63"/>
      <c r="N124" s="63"/>
      <c r="O124" s="63"/>
      <c r="P124" s="63"/>
      <c r="Q124" s="103"/>
      <c r="R124" s="104"/>
      <c r="S124" s="104"/>
      <c r="V124" s="76"/>
      <c r="W124" s="63"/>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c r="CF124" s="59"/>
      <c r="CG124" s="59"/>
      <c r="CH124" s="59"/>
      <c r="CI124" s="59"/>
      <c r="CJ124" s="59"/>
      <c r="CK124" s="59"/>
      <c r="CL124" s="59"/>
      <c r="CM124" s="59"/>
      <c r="CN124" s="59"/>
      <c r="CO124" s="59"/>
      <c r="CP124" s="59"/>
      <c r="CQ124" s="59"/>
      <c r="CR124" s="59"/>
      <c r="CS124" s="59"/>
      <c r="CT124" s="59"/>
      <c r="CU124" s="59"/>
      <c r="CV124" s="59"/>
      <c r="CW124" s="59"/>
      <c r="CX124" s="59"/>
      <c r="CY124" s="59"/>
      <c r="CZ124" s="59"/>
      <c r="DA124" s="59"/>
      <c r="DB124" s="59"/>
      <c r="DC124" s="59"/>
    </row>
    <row r="125" spans="1:107" s="58" customFormat="1" ht="15" customHeight="1">
      <c r="A125" s="58">
        <v>16049</v>
      </c>
      <c r="B125" s="58" t="s">
        <v>271</v>
      </c>
      <c r="C125" s="58" t="s">
        <v>272</v>
      </c>
      <c r="D125" s="58" t="s">
        <v>273</v>
      </c>
      <c r="E125" s="58" t="s">
        <v>26</v>
      </c>
      <c r="F125" s="58">
        <v>78343</v>
      </c>
      <c r="G125" s="63">
        <v>10</v>
      </c>
      <c r="H125" s="63" t="s">
        <v>1</v>
      </c>
      <c r="I125" s="63"/>
      <c r="J125" s="63"/>
      <c r="K125" s="63"/>
      <c r="L125" s="58" t="s">
        <v>117</v>
      </c>
      <c r="M125" s="63">
        <v>60</v>
      </c>
      <c r="N125" s="63">
        <v>0</v>
      </c>
      <c r="O125" s="63">
        <v>60</v>
      </c>
      <c r="P125" s="58" t="s">
        <v>2</v>
      </c>
      <c r="Q125" s="64">
        <v>825328</v>
      </c>
      <c r="R125" s="65"/>
      <c r="S125" s="65"/>
      <c r="T125" s="58" t="s">
        <v>274</v>
      </c>
      <c r="U125" s="58">
        <v>144.5</v>
      </c>
      <c r="V125" s="63" t="s">
        <v>314</v>
      </c>
      <c r="W125" s="63">
        <v>48355006000</v>
      </c>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59"/>
      <c r="DC125" s="59"/>
    </row>
    <row r="126" spans="1:107" s="99" customFormat="1" ht="12.75" outlineLevel="1">
      <c r="A126" s="67" t="s">
        <v>326</v>
      </c>
      <c r="B126" s="68"/>
      <c r="C126" s="94">
        <v>572800.88</v>
      </c>
      <c r="D126" s="95"/>
      <c r="E126" s="95"/>
      <c r="F126" s="95"/>
      <c r="G126" s="95"/>
      <c r="H126" s="95"/>
      <c r="I126" s="97"/>
      <c r="J126" s="95"/>
      <c r="K126" s="95"/>
      <c r="L126" s="95"/>
      <c r="M126" s="96"/>
      <c r="N126" s="96"/>
      <c r="O126" s="96"/>
      <c r="P126" s="73" t="s">
        <v>314</v>
      </c>
      <c r="Q126" s="98">
        <f>Q125</f>
        <v>825328</v>
      </c>
      <c r="T126" s="95"/>
      <c r="U126" s="58"/>
      <c r="V126" s="76"/>
      <c r="W126" s="96"/>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row>
    <row r="127" spans="1:107" s="58" customFormat="1" ht="12" customHeight="1">
      <c r="A127" s="82"/>
      <c r="F127" s="63"/>
      <c r="G127" s="63"/>
      <c r="H127" s="63"/>
      <c r="I127" s="63"/>
      <c r="J127" s="63"/>
      <c r="K127" s="63"/>
      <c r="L127" s="63"/>
      <c r="M127" s="63"/>
      <c r="N127" s="63"/>
      <c r="O127" s="63"/>
      <c r="P127" s="100"/>
      <c r="Q127" s="101"/>
      <c r="R127" s="102"/>
      <c r="S127" s="102"/>
      <c r="V127" s="76"/>
      <c r="W127" s="63"/>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row>
    <row r="128" spans="1:107" s="58" customFormat="1" ht="15" customHeight="1">
      <c r="A128" s="85" t="str">
        <f>CONCATENATE("Region ",G129,"/",H129)</f>
        <v>Region 10/Urban</v>
      </c>
      <c r="F128" s="63"/>
      <c r="G128" s="63"/>
      <c r="H128" s="63"/>
      <c r="I128" s="63"/>
      <c r="J128" s="63"/>
      <c r="K128" s="63"/>
      <c r="L128" s="63"/>
      <c r="M128" s="63"/>
      <c r="N128" s="63"/>
      <c r="O128" s="63"/>
      <c r="P128" s="63"/>
      <c r="Q128" s="103"/>
      <c r="R128" s="104"/>
      <c r="S128" s="104"/>
      <c r="V128" s="76"/>
      <c r="W128" s="63"/>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row>
    <row r="129" spans="1:107" s="58" customFormat="1" ht="12.75">
      <c r="A129" s="58">
        <v>16343</v>
      </c>
      <c r="B129" s="58" t="s">
        <v>275</v>
      </c>
      <c r="C129" s="58" t="s">
        <v>276</v>
      </c>
      <c r="D129" s="58" t="s">
        <v>25</v>
      </c>
      <c r="E129" s="58" t="s">
        <v>26</v>
      </c>
      <c r="F129" s="58">
        <v>78410</v>
      </c>
      <c r="G129" s="63">
        <v>10</v>
      </c>
      <c r="H129" s="63" t="s">
        <v>4</v>
      </c>
      <c r="I129" s="63"/>
      <c r="J129" s="63"/>
      <c r="K129" s="63" t="s">
        <v>70</v>
      </c>
      <c r="L129" s="58" t="s">
        <v>117</v>
      </c>
      <c r="M129" s="63">
        <v>82</v>
      </c>
      <c r="N129" s="63">
        <v>14</v>
      </c>
      <c r="O129" s="63">
        <v>96</v>
      </c>
      <c r="P129" s="58" t="s">
        <v>2</v>
      </c>
      <c r="Q129" s="64">
        <v>1218000</v>
      </c>
      <c r="R129" s="65" t="s">
        <v>70</v>
      </c>
      <c r="S129" s="65"/>
      <c r="T129" s="58" t="s">
        <v>107</v>
      </c>
      <c r="U129" s="58">
        <v>157</v>
      </c>
      <c r="V129" s="63" t="s">
        <v>314</v>
      </c>
      <c r="W129" s="63">
        <v>48355005801</v>
      </c>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c r="CU129" s="59"/>
      <c r="CV129" s="59"/>
      <c r="CW129" s="59"/>
      <c r="CX129" s="59"/>
      <c r="CY129" s="59"/>
      <c r="CZ129" s="59"/>
      <c r="DA129" s="59"/>
      <c r="DB129" s="59"/>
      <c r="DC129" s="59"/>
    </row>
    <row r="130" spans="1:107" s="99" customFormat="1" ht="12.75" outlineLevel="1">
      <c r="A130" s="67" t="s">
        <v>326</v>
      </c>
      <c r="B130" s="68"/>
      <c r="C130" s="94">
        <v>1270900.27</v>
      </c>
      <c r="D130" s="95"/>
      <c r="E130" s="95"/>
      <c r="F130" s="95"/>
      <c r="G130" s="95"/>
      <c r="H130" s="95"/>
      <c r="I130" s="97"/>
      <c r="J130" s="95"/>
      <c r="K130" s="95"/>
      <c r="L130" s="95"/>
      <c r="M130" s="96"/>
      <c r="N130" s="96"/>
      <c r="O130" s="96"/>
      <c r="P130" s="73" t="s">
        <v>314</v>
      </c>
      <c r="Q130" s="98">
        <f>SUM(Q129:Q129)</f>
        <v>1218000</v>
      </c>
      <c r="T130" s="95"/>
      <c r="U130" s="58"/>
      <c r="V130" s="76"/>
      <c r="W130" s="96"/>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row>
    <row r="131" spans="1:107" s="58" customFormat="1" ht="12" customHeight="1">
      <c r="A131" s="82"/>
      <c r="F131" s="63"/>
      <c r="G131" s="63"/>
      <c r="H131" s="63"/>
      <c r="I131" s="63"/>
      <c r="J131" s="63"/>
      <c r="K131" s="63"/>
      <c r="L131" s="63"/>
      <c r="M131" s="63"/>
      <c r="N131" s="63"/>
      <c r="O131" s="63"/>
      <c r="P131" s="100"/>
      <c r="Q131" s="101"/>
      <c r="R131" s="102"/>
      <c r="S131" s="102"/>
      <c r="V131" s="76"/>
      <c r="W131" s="63"/>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row>
    <row r="132" spans="1:107" s="58" customFormat="1" ht="15" customHeight="1">
      <c r="A132" s="85" t="str">
        <f>CONCATENATE("Region ",G133,"/",H133)</f>
        <v>Region 11/Rural</v>
      </c>
      <c r="F132" s="63"/>
      <c r="G132" s="63"/>
      <c r="H132" s="63"/>
      <c r="I132" s="63"/>
      <c r="J132" s="63"/>
      <c r="K132" s="63"/>
      <c r="L132" s="63"/>
      <c r="M132" s="63"/>
      <c r="N132" s="63"/>
      <c r="O132" s="63"/>
      <c r="P132" s="63"/>
      <c r="Q132" s="103"/>
      <c r="R132" s="104"/>
      <c r="S132" s="104"/>
      <c r="V132" s="76"/>
      <c r="W132" s="63"/>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59"/>
      <c r="DC132" s="59"/>
    </row>
    <row r="133" spans="1:107" s="58" customFormat="1" ht="12.75">
      <c r="A133" s="58">
        <v>16117</v>
      </c>
      <c r="B133" s="58" t="s">
        <v>111</v>
      </c>
      <c r="C133" s="58" t="s">
        <v>277</v>
      </c>
      <c r="D133" s="58" t="s">
        <v>112</v>
      </c>
      <c r="E133" s="58" t="s">
        <v>16</v>
      </c>
      <c r="F133" s="58">
        <v>78566</v>
      </c>
      <c r="G133" s="63">
        <v>11</v>
      </c>
      <c r="H133" s="63" t="s">
        <v>1</v>
      </c>
      <c r="I133" s="63"/>
      <c r="J133" s="63"/>
      <c r="K133" s="63"/>
      <c r="L133" s="58" t="s">
        <v>117</v>
      </c>
      <c r="M133" s="63">
        <v>64</v>
      </c>
      <c r="N133" s="63">
        <v>16</v>
      </c>
      <c r="O133" s="63">
        <v>80</v>
      </c>
      <c r="P133" s="58" t="s">
        <v>2</v>
      </c>
      <c r="Q133" s="64">
        <v>875697</v>
      </c>
      <c r="R133" s="65" t="s">
        <v>70</v>
      </c>
      <c r="S133" s="65"/>
      <c r="T133" s="58" t="s">
        <v>84</v>
      </c>
      <c r="U133" s="58">
        <v>158</v>
      </c>
      <c r="V133" s="63" t="s">
        <v>314</v>
      </c>
      <c r="W133" s="63">
        <v>48061012200</v>
      </c>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59"/>
      <c r="DC133" s="59"/>
    </row>
    <row r="134" spans="1:107" s="99" customFormat="1" ht="12.75" outlineLevel="1">
      <c r="A134" s="67" t="s">
        <v>326</v>
      </c>
      <c r="B134" s="68"/>
      <c r="C134" s="94">
        <v>918993.46</v>
      </c>
      <c r="D134" s="95"/>
      <c r="E134" s="95"/>
      <c r="F134" s="95"/>
      <c r="G134" s="95"/>
      <c r="H134" s="95"/>
      <c r="I134" s="97"/>
      <c r="J134" s="95"/>
      <c r="K134" s="95"/>
      <c r="L134" s="95"/>
      <c r="M134" s="96"/>
      <c r="N134" s="96"/>
      <c r="O134" s="96"/>
      <c r="P134" s="73" t="s">
        <v>314</v>
      </c>
      <c r="Q134" s="98">
        <f>SUM(Q133:Q133)</f>
        <v>875697</v>
      </c>
      <c r="T134" s="95"/>
      <c r="U134" s="58"/>
      <c r="V134" s="76"/>
      <c r="W134" s="96"/>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59"/>
      <c r="CW134" s="59"/>
      <c r="CX134" s="59"/>
      <c r="CY134" s="59"/>
      <c r="CZ134" s="59"/>
      <c r="DA134" s="59"/>
      <c r="DB134" s="59"/>
      <c r="DC134" s="59"/>
    </row>
    <row r="135" spans="1:107" s="58" customFormat="1" ht="12" customHeight="1">
      <c r="A135" s="82"/>
      <c r="F135" s="63"/>
      <c r="G135" s="63"/>
      <c r="H135" s="63"/>
      <c r="I135" s="63"/>
      <c r="J135" s="63"/>
      <c r="K135" s="63"/>
      <c r="L135" s="63"/>
      <c r="M135" s="63"/>
      <c r="N135" s="63"/>
      <c r="O135" s="63"/>
      <c r="P135" s="100"/>
      <c r="Q135" s="101"/>
      <c r="R135" s="102"/>
      <c r="S135" s="102"/>
      <c r="V135" s="76"/>
      <c r="W135" s="63"/>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row>
    <row r="136" spans="1:107" s="58" customFormat="1" ht="15" customHeight="1">
      <c r="A136" s="85" t="str">
        <f>CONCATENATE("Region ",G137,"/",H137)</f>
        <v>Region 11/Urban</v>
      </c>
      <c r="F136" s="63"/>
      <c r="G136" s="63"/>
      <c r="H136" s="63"/>
      <c r="I136" s="63"/>
      <c r="J136" s="63"/>
      <c r="K136" s="63"/>
      <c r="L136" s="63"/>
      <c r="M136" s="63"/>
      <c r="N136" s="63"/>
      <c r="O136" s="63"/>
      <c r="P136" s="63"/>
      <c r="Q136" s="103"/>
      <c r="R136" s="104"/>
      <c r="S136" s="104"/>
      <c r="V136" s="76"/>
      <c r="W136" s="63"/>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row>
    <row r="137" spans="1:107" s="58" customFormat="1" ht="12.75">
      <c r="A137" s="58">
        <v>16197</v>
      </c>
      <c r="B137" s="58" t="s">
        <v>278</v>
      </c>
      <c r="C137" s="58" t="s">
        <v>279</v>
      </c>
      <c r="D137" s="58" t="s">
        <v>280</v>
      </c>
      <c r="E137" s="58" t="s">
        <v>18</v>
      </c>
      <c r="F137" s="58">
        <v>78572</v>
      </c>
      <c r="G137" s="63">
        <v>11</v>
      </c>
      <c r="H137" s="63" t="s">
        <v>4</v>
      </c>
      <c r="I137" s="63"/>
      <c r="J137" s="63"/>
      <c r="K137" s="63"/>
      <c r="L137" s="58" t="s">
        <v>117</v>
      </c>
      <c r="M137" s="63">
        <v>89</v>
      </c>
      <c r="N137" s="63">
        <v>23</v>
      </c>
      <c r="O137" s="63">
        <v>112</v>
      </c>
      <c r="P137" s="58" t="s">
        <v>142</v>
      </c>
      <c r="Q137" s="64">
        <v>1218000</v>
      </c>
      <c r="R137" s="65"/>
      <c r="S137" s="65"/>
      <c r="T137" s="58" t="s">
        <v>32</v>
      </c>
      <c r="U137" s="58">
        <v>158</v>
      </c>
      <c r="V137" s="63" t="s">
        <v>314</v>
      </c>
      <c r="W137" s="63">
        <v>48215020301</v>
      </c>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row>
    <row r="138" spans="1:107" s="58" customFormat="1" ht="12.75">
      <c r="A138" s="58">
        <v>16380</v>
      </c>
      <c r="B138" s="58" t="s">
        <v>281</v>
      </c>
      <c r="C138" s="93" t="s">
        <v>282</v>
      </c>
      <c r="D138" s="58" t="s">
        <v>283</v>
      </c>
      <c r="E138" s="58" t="s">
        <v>18</v>
      </c>
      <c r="F138" s="58">
        <v>78542</v>
      </c>
      <c r="G138" s="63">
        <v>11</v>
      </c>
      <c r="H138" s="63" t="s">
        <v>4</v>
      </c>
      <c r="I138" s="63"/>
      <c r="J138" s="63"/>
      <c r="K138" s="63"/>
      <c r="L138" s="58" t="s">
        <v>117</v>
      </c>
      <c r="M138" s="63">
        <v>90</v>
      </c>
      <c r="N138" s="63">
        <v>18</v>
      </c>
      <c r="O138" s="63">
        <v>108</v>
      </c>
      <c r="P138" s="58" t="s">
        <v>2</v>
      </c>
      <c r="Q138" s="64">
        <v>1450096</v>
      </c>
      <c r="R138" s="65"/>
      <c r="S138" s="65"/>
      <c r="T138" s="58" t="s">
        <v>50</v>
      </c>
      <c r="U138" s="58">
        <v>158</v>
      </c>
      <c r="V138" s="63" t="s">
        <v>314</v>
      </c>
      <c r="W138" s="63">
        <v>48215023801</v>
      </c>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row>
    <row r="139" spans="1:107" s="58" customFormat="1" ht="12.75">
      <c r="A139" s="58">
        <v>16263</v>
      </c>
      <c r="B139" s="58" t="s">
        <v>284</v>
      </c>
      <c r="C139" s="58" t="s">
        <v>285</v>
      </c>
      <c r="D139" s="58" t="s">
        <v>286</v>
      </c>
      <c r="E139" s="58" t="s">
        <v>18</v>
      </c>
      <c r="F139" s="58">
        <v>78542</v>
      </c>
      <c r="G139" s="63">
        <v>11</v>
      </c>
      <c r="H139" s="63" t="s">
        <v>4</v>
      </c>
      <c r="I139" s="63"/>
      <c r="J139" s="63"/>
      <c r="K139" s="63"/>
      <c r="L139" s="58" t="s">
        <v>117</v>
      </c>
      <c r="M139" s="63">
        <v>119</v>
      </c>
      <c r="N139" s="63">
        <v>22</v>
      </c>
      <c r="O139" s="63">
        <v>141</v>
      </c>
      <c r="P139" s="58" t="s">
        <v>142</v>
      </c>
      <c r="Q139" s="64">
        <v>1500000</v>
      </c>
      <c r="R139" s="65"/>
      <c r="S139" s="65"/>
      <c r="T139" s="58" t="s">
        <v>49</v>
      </c>
      <c r="U139" s="58">
        <v>158</v>
      </c>
      <c r="V139" s="63" t="s">
        <v>314</v>
      </c>
      <c r="W139" s="63">
        <v>48215023801</v>
      </c>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row>
    <row r="140" spans="1:107" s="58" customFormat="1" ht="12.75">
      <c r="A140" s="58">
        <v>16104</v>
      </c>
      <c r="B140" s="58" t="s">
        <v>287</v>
      </c>
      <c r="C140" s="58" t="s">
        <v>288</v>
      </c>
      <c r="D140" s="58" t="s">
        <v>289</v>
      </c>
      <c r="E140" s="58" t="s">
        <v>18</v>
      </c>
      <c r="F140" s="58">
        <v>78596</v>
      </c>
      <c r="G140" s="63">
        <v>11</v>
      </c>
      <c r="H140" s="63" t="s">
        <v>4</v>
      </c>
      <c r="I140" s="63"/>
      <c r="J140" s="63"/>
      <c r="K140" s="63"/>
      <c r="L140" s="58" t="s">
        <v>117</v>
      </c>
      <c r="M140" s="63">
        <v>112</v>
      </c>
      <c r="N140" s="63">
        <v>20</v>
      </c>
      <c r="O140" s="63">
        <v>132</v>
      </c>
      <c r="P140" s="58" t="s">
        <v>2</v>
      </c>
      <c r="Q140" s="64">
        <v>1500000</v>
      </c>
      <c r="R140" s="65"/>
      <c r="S140" s="65"/>
      <c r="T140" s="58" t="s">
        <v>34</v>
      </c>
      <c r="U140" s="58">
        <v>158</v>
      </c>
      <c r="V140" s="63" t="s">
        <v>314</v>
      </c>
      <c r="W140" s="63">
        <v>48215022300</v>
      </c>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row>
    <row r="141" spans="1:107" s="77" customFormat="1" ht="12.75" outlineLevel="1">
      <c r="A141" s="67" t="s">
        <v>326</v>
      </c>
      <c r="B141" s="68"/>
      <c r="C141" s="94">
        <v>5550627.1100000003</v>
      </c>
      <c r="D141" s="70"/>
      <c r="E141" s="70"/>
      <c r="F141" s="70"/>
      <c r="G141" s="70"/>
      <c r="H141" s="70"/>
      <c r="I141" s="92"/>
      <c r="J141" s="70"/>
      <c r="K141" s="70"/>
      <c r="L141" s="70"/>
      <c r="M141" s="71"/>
      <c r="N141" s="71"/>
      <c r="O141" s="71"/>
      <c r="P141" s="73" t="s">
        <v>314</v>
      </c>
      <c r="Q141" s="74">
        <f>SUM(Q137:Q140)</f>
        <v>5668096</v>
      </c>
      <c r="T141" s="70"/>
      <c r="U141" s="58"/>
      <c r="V141" s="75"/>
      <c r="W141" s="71"/>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row>
    <row r="142" spans="1:107" s="59" customFormat="1" ht="12" customHeight="1">
      <c r="A142" s="82"/>
      <c r="B142" s="58"/>
      <c r="F142" s="60"/>
      <c r="G142" s="60"/>
      <c r="H142" s="60"/>
      <c r="I142" s="60"/>
      <c r="J142" s="60"/>
      <c r="K142" s="60"/>
      <c r="L142" s="60"/>
      <c r="M142" s="60"/>
      <c r="N142" s="60"/>
      <c r="O142" s="60"/>
      <c r="P142" s="105"/>
      <c r="Q142" s="88"/>
      <c r="R142" s="89"/>
      <c r="S142" s="89"/>
      <c r="U142" s="58"/>
      <c r="V142" s="60"/>
      <c r="W142" s="60"/>
    </row>
    <row r="143" spans="1:107" s="59" customFormat="1" ht="15" customHeight="1">
      <c r="A143" s="85" t="str">
        <f>CONCATENATE("Region ",G144,"/",H144)</f>
        <v>Region 12/Rural</v>
      </c>
      <c r="B143" s="58"/>
      <c r="F143" s="60"/>
      <c r="G143" s="60"/>
      <c r="H143" s="60"/>
      <c r="I143" s="60"/>
      <c r="J143" s="60"/>
      <c r="K143" s="60"/>
      <c r="L143" s="60"/>
      <c r="M143" s="60"/>
      <c r="N143" s="60"/>
      <c r="O143" s="60"/>
      <c r="P143" s="60"/>
      <c r="Q143" s="83"/>
      <c r="R143" s="84"/>
      <c r="S143" s="84"/>
      <c r="U143" s="58"/>
      <c r="V143" s="60"/>
      <c r="W143" s="60"/>
    </row>
    <row r="144" spans="1:107" s="59" customFormat="1" ht="12.75">
      <c r="A144" s="58">
        <v>16057</v>
      </c>
      <c r="B144" s="59" t="s">
        <v>290</v>
      </c>
      <c r="C144" s="59" t="s">
        <v>291</v>
      </c>
      <c r="D144" s="59" t="s">
        <v>292</v>
      </c>
      <c r="E144" s="59" t="s">
        <v>292</v>
      </c>
      <c r="F144" s="59">
        <v>76856</v>
      </c>
      <c r="G144" s="60">
        <v>12</v>
      </c>
      <c r="H144" s="60" t="s">
        <v>1</v>
      </c>
      <c r="I144" s="60"/>
      <c r="J144" s="60"/>
      <c r="K144" s="60"/>
      <c r="L144" s="59" t="s">
        <v>117</v>
      </c>
      <c r="M144" s="60">
        <v>44</v>
      </c>
      <c r="N144" s="60">
        <v>5</v>
      </c>
      <c r="O144" s="60">
        <v>49</v>
      </c>
      <c r="P144" s="59" t="s">
        <v>142</v>
      </c>
      <c r="Q144" s="61">
        <v>500000</v>
      </c>
      <c r="R144" s="62"/>
      <c r="S144" s="62"/>
      <c r="T144" s="59" t="s">
        <v>98</v>
      </c>
      <c r="U144" s="58">
        <v>158</v>
      </c>
      <c r="V144" s="63" t="s">
        <v>314</v>
      </c>
      <c r="W144" s="60">
        <v>48319950200</v>
      </c>
    </row>
    <row r="145" spans="1:107" s="99" customFormat="1" ht="12.75" outlineLevel="1">
      <c r="A145" s="67" t="s">
        <v>326</v>
      </c>
      <c r="B145" s="68"/>
      <c r="C145" s="94">
        <v>500000</v>
      </c>
      <c r="D145" s="95"/>
      <c r="E145" s="95"/>
      <c r="F145" s="95"/>
      <c r="G145" s="95"/>
      <c r="H145" s="95"/>
      <c r="I145" s="97"/>
      <c r="J145" s="95"/>
      <c r="K145" s="95"/>
      <c r="L145" s="95"/>
      <c r="M145" s="96"/>
      <c r="N145" s="96"/>
      <c r="O145" s="96"/>
      <c r="P145" s="73" t="s">
        <v>314</v>
      </c>
      <c r="Q145" s="98">
        <f>SUM(Q144:Q144)</f>
        <v>500000</v>
      </c>
      <c r="T145" s="95"/>
      <c r="U145" s="58"/>
      <c r="V145" s="108"/>
      <c r="W145" s="96"/>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c r="CR145" s="59"/>
      <c r="CS145" s="59"/>
      <c r="CT145" s="59"/>
      <c r="CU145" s="59"/>
      <c r="CV145" s="59"/>
      <c r="CW145" s="59"/>
      <c r="CX145" s="59"/>
      <c r="CY145" s="59"/>
      <c r="CZ145" s="59"/>
      <c r="DA145" s="59"/>
      <c r="DB145" s="59"/>
      <c r="DC145" s="59"/>
    </row>
    <row r="146" spans="1:107" s="58" customFormat="1" ht="12" customHeight="1">
      <c r="A146" s="82"/>
      <c r="F146" s="63"/>
      <c r="G146" s="63"/>
      <c r="H146" s="63"/>
      <c r="I146" s="63"/>
      <c r="J146" s="63"/>
      <c r="K146" s="63"/>
      <c r="L146" s="63"/>
      <c r="M146" s="63"/>
      <c r="N146" s="63"/>
      <c r="O146" s="63"/>
      <c r="P146" s="100"/>
      <c r="Q146" s="101"/>
      <c r="R146" s="102"/>
      <c r="S146" s="102"/>
      <c r="V146" s="63"/>
      <c r="W146" s="63"/>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59"/>
      <c r="BZ146" s="59"/>
      <c r="CA146" s="59"/>
      <c r="CB146" s="59"/>
      <c r="CC146" s="59"/>
      <c r="CD146" s="59"/>
      <c r="CE146" s="59"/>
      <c r="CF146" s="59"/>
      <c r="CG146" s="59"/>
      <c r="CH146" s="59"/>
      <c r="CI146" s="59"/>
      <c r="CJ146" s="59"/>
      <c r="CK146" s="59"/>
      <c r="CL146" s="59"/>
      <c r="CM146" s="59"/>
      <c r="CN146" s="59"/>
      <c r="CO146" s="59"/>
      <c r="CP146" s="59"/>
      <c r="CQ146" s="59"/>
      <c r="CR146" s="59"/>
      <c r="CS146" s="59"/>
      <c r="CT146" s="59"/>
      <c r="CU146" s="59"/>
      <c r="CV146" s="59"/>
      <c r="CW146" s="59"/>
      <c r="CX146" s="59"/>
      <c r="CY146" s="59"/>
      <c r="CZ146" s="59"/>
      <c r="DA146" s="59"/>
      <c r="DB146" s="59"/>
      <c r="DC146" s="59"/>
    </row>
    <row r="147" spans="1:107" s="58" customFormat="1" ht="15" customHeight="1">
      <c r="A147" s="85" t="str">
        <f>CONCATENATE("Region ",G148,"/",H148)</f>
        <v>Region 12/Urban</v>
      </c>
      <c r="F147" s="63"/>
      <c r="G147" s="63"/>
      <c r="H147" s="63"/>
      <c r="I147" s="63"/>
      <c r="J147" s="63"/>
      <c r="K147" s="63"/>
      <c r="L147" s="63"/>
      <c r="M147" s="63"/>
      <c r="N147" s="63"/>
      <c r="O147" s="63"/>
      <c r="P147" s="63"/>
      <c r="Q147" s="103"/>
      <c r="R147" s="104"/>
      <c r="S147" s="104"/>
      <c r="V147" s="96"/>
      <c r="W147" s="63"/>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59"/>
      <c r="BZ147" s="59"/>
      <c r="CA147" s="59"/>
      <c r="CB147" s="59"/>
      <c r="CC147" s="59"/>
      <c r="CD147" s="59"/>
      <c r="CE147" s="59"/>
      <c r="CF147" s="59"/>
      <c r="CG147" s="59"/>
      <c r="CH147" s="59"/>
      <c r="CI147" s="59"/>
      <c r="CJ147" s="59"/>
      <c r="CK147" s="59"/>
      <c r="CL147" s="59"/>
      <c r="CM147" s="59"/>
      <c r="CN147" s="59"/>
      <c r="CO147" s="59"/>
      <c r="CP147" s="59"/>
      <c r="CQ147" s="59"/>
      <c r="CR147" s="59"/>
      <c r="CS147" s="59"/>
      <c r="CT147" s="59"/>
      <c r="CU147" s="59"/>
      <c r="CV147" s="59"/>
      <c r="CW147" s="59"/>
      <c r="CX147" s="59"/>
      <c r="CY147" s="59"/>
      <c r="CZ147" s="59"/>
      <c r="DA147" s="59"/>
      <c r="DB147" s="59"/>
      <c r="DC147" s="59"/>
    </row>
    <row r="148" spans="1:107" s="58" customFormat="1" ht="12.75">
      <c r="A148" s="58">
        <v>16200</v>
      </c>
      <c r="B148" s="58" t="s">
        <v>293</v>
      </c>
      <c r="C148" s="58" t="s">
        <v>294</v>
      </c>
      <c r="D148" s="58" t="s">
        <v>28</v>
      </c>
      <c r="E148" s="58" t="s">
        <v>29</v>
      </c>
      <c r="F148" s="58">
        <v>76904</v>
      </c>
      <c r="G148" s="63">
        <v>12</v>
      </c>
      <c r="H148" s="63" t="s">
        <v>4</v>
      </c>
      <c r="I148" s="63"/>
      <c r="J148" s="63"/>
      <c r="K148" s="63"/>
      <c r="L148" s="58" t="s">
        <v>117</v>
      </c>
      <c r="M148" s="63">
        <v>56</v>
      </c>
      <c r="N148" s="63">
        <v>16</v>
      </c>
      <c r="O148" s="63">
        <v>72</v>
      </c>
      <c r="P148" s="58" t="s">
        <v>142</v>
      </c>
      <c r="Q148" s="64">
        <v>788300</v>
      </c>
      <c r="R148" s="65"/>
      <c r="S148" s="65"/>
      <c r="T148" s="58" t="s">
        <v>94</v>
      </c>
      <c r="U148" s="58">
        <v>151</v>
      </c>
      <c r="V148" s="63" t="s">
        <v>314</v>
      </c>
      <c r="W148" s="63">
        <v>48451001800</v>
      </c>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c r="CM148" s="59"/>
      <c r="CN148" s="59"/>
      <c r="CO148" s="59"/>
      <c r="CP148" s="59"/>
      <c r="CQ148" s="59"/>
      <c r="CR148" s="59"/>
      <c r="CS148" s="59"/>
      <c r="CT148" s="59"/>
      <c r="CU148" s="59"/>
      <c r="CV148" s="59"/>
      <c r="CW148" s="59"/>
      <c r="CX148" s="59"/>
      <c r="CY148" s="59"/>
      <c r="CZ148" s="59"/>
      <c r="DA148" s="59"/>
      <c r="DB148" s="59"/>
      <c r="DC148" s="59"/>
    </row>
    <row r="149" spans="1:107" s="99" customFormat="1" ht="12.75" outlineLevel="1">
      <c r="A149" s="67" t="s">
        <v>326</v>
      </c>
      <c r="B149" s="68"/>
      <c r="C149" s="94">
        <v>1658235.65</v>
      </c>
      <c r="D149" s="95"/>
      <c r="E149" s="95"/>
      <c r="F149" s="95"/>
      <c r="G149" s="95"/>
      <c r="H149" s="95"/>
      <c r="I149" s="97"/>
      <c r="J149" s="95"/>
      <c r="K149" s="95"/>
      <c r="L149" s="95"/>
      <c r="M149" s="96"/>
      <c r="N149" s="96"/>
      <c r="O149" s="96"/>
      <c r="P149" s="73" t="s">
        <v>314</v>
      </c>
      <c r="Q149" s="98">
        <f>SUM(Q148:Q148)</f>
        <v>788300</v>
      </c>
      <c r="T149" s="95"/>
      <c r="U149" s="58"/>
      <c r="V149" s="63"/>
      <c r="W149" s="96"/>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c r="CR149" s="59"/>
      <c r="CS149" s="59"/>
      <c r="CT149" s="59"/>
      <c r="CU149" s="59"/>
      <c r="CV149" s="59"/>
      <c r="CW149" s="59"/>
      <c r="CX149" s="59"/>
      <c r="CY149" s="59"/>
      <c r="CZ149" s="59"/>
      <c r="DA149" s="59"/>
      <c r="DB149" s="59"/>
      <c r="DC149" s="59"/>
    </row>
    <row r="150" spans="1:107" s="58" customFormat="1" ht="12" customHeight="1">
      <c r="A150" s="82"/>
      <c r="F150" s="63"/>
      <c r="G150" s="63"/>
      <c r="H150" s="63"/>
      <c r="I150" s="63"/>
      <c r="J150" s="63"/>
      <c r="K150" s="63"/>
      <c r="L150" s="63"/>
      <c r="M150" s="63"/>
      <c r="N150" s="63"/>
      <c r="O150" s="63"/>
      <c r="P150" s="100"/>
      <c r="Q150" s="101"/>
      <c r="R150" s="102"/>
      <c r="S150" s="102"/>
      <c r="V150" s="63"/>
      <c r="W150" s="63"/>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c r="CU150" s="59"/>
      <c r="CV150" s="59"/>
      <c r="CW150" s="59"/>
      <c r="CX150" s="59"/>
      <c r="CY150" s="59"/>
      <c r="CZ150" s="59"/>
      <c r="DA150" s="59"/>
      <c r="DB150" s="59"/>
      <c r="DC150" s="59"/>
    </row>
    <row r="151" spans="1:107" s="58" customFormat="1" ht="15" customHeight="1">
      <c r="A151" s="85" t="str">
        <f>CONCATENATE("Region ",G152,"/",H152)</f>
        <v>Region 13/Rural</v>
      </c>
      <c r="F151" s="63"/>
      <c r="G151" s="63"/>
      <c r="H151" s="63"/>
      <c r="I151" s="63"/>
      <c r="J151" s="63"/>
      <c r="K151" s="63"/>
      <c r="L151" s="63"/>
      <c r="M151" s="63"/>
      <c r="N151" s="63"/>
      <c r="O151" s="63"/>
      <c r="P151" s="63"/>
      <c r="Q151" s="103"/>
      <c r="R151" s="104"/>
      <c r="S151" s="104"/>
      <c r="V151" s="63"/>
      <c r="W151" s="63"/>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row>
    <row r="152" spans="1:107" s="58" customFormat="1" ht="12.75">
      <c r="A152" s="58">
        <v>16045</v>
      </c>
      <c r="B152" s="58" t="s">
        <v>295</v>
      </c>
      <c r="C152" s="58" t="s">
        <v>296</v>
      </c>
      <c r="D152" s="58" t="s">
        <v>19</v>
      </c>
      <c r="E152" s="58" t="s">
        <v>19</v>
      </c>
      <c r="F152" s="58">
        <v>79938</v>
      </c>
      <c r="G152" s="63">
        <v>13</v>
      </c>
      <c r="H152" s="63" t="s">
        <v>1</v>
      </c>
      <c r="I152" s="63"/>
      <c r="J152" s="63"/>
      <c r="K152" s="63"/>
      <c r="L152" s="58" t="s">
        <v>117</v>
      </c>
      <c r="M152" s="63">
        <v>48</v>
      </c>
      <c r="N152" s="63">
        <v>0</v>
      </c>
      <c r="O152" s="63">
        <v>48</v>
      </c>
      <c r="P152" s="58" t="s">
        <v>2</v>
      </c>
      <c r="Q152" s="64">
        <v>550000</v>
      </c>
      <c r="R152" s="65" t="s">
        <v>70</v>
      </c>
      <c r="S152" s="65"/>
      <c r="T152" s="58" t="s">
        <v>297</v>
      </c>
      <c r="U152" s="58">
        <v>132</v>
      </c>
      <c r="V152" s="63" t="s">
        <v>314</v>
      </c>
      <c r="W152" s="63">
        <v>48141010341</v>
      </c>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row>
    <row r="153" spans="1:107" s="99" customFormat="1" ht="12.75" outlineLevel="1">
      <c r="A153" s="67" t="s">
        <v>326</v>
      </c>
      <c r="B153" s="68"/>
      <c r="C153" s="94">
        <v>500000</v>
      </c>
      <c r="D153" s="95"/>
      <c r="E153" s="95"/>
      <c r="F153" s="95"/>
      <c r="G153" s="95"/>
      <c r="H153" s="95"/>
      <c r="I153" s="97"/>
      <c r="J153" s="95"/>
      <c r="K153" s="95"/>
      <c r="L153" s="95"/>
      <c r="M153" s="96"/>
      <c r="N153" s="96"/>
      <c r="O153" s="96"/>
      <c r="P153" s="73" t="s">
        <v>314</v>
      </c>
      <c r="Q153" s="98">
        <f>SUM(Q152:Q152)</f>
        <v>550000</v>
      </c>
      <c r="T153" s="95"/>
      <c r="U153" s="58"/>
      <c r="V153" s="108"/>
      <c r="W153" s="96"/>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row>
    <row r="154" spans="1:107" s="58" customFormat="1" ht="12" customHeight="1">
      <c r="A154" s="82"/>
      <c r="F154" s="63"/>
      <c r="G154" s="63"/>
      <c r="H154" s="63"/>
      <c r="I154" s="63"/>
      <c r="J154" s="63"/>
      <c r="K154" s="63"/>
      <c r="L154" s="63"/>
      <c r="M154" s="63"/>
      <c r="N154" s="63"/>
      <c r="O154" s="63"/>
      <c r="P154" s="100"/>
      <c r="Q154" s="101"/>
      <c r="R154" s="102"/>
      <c r="S154" s="102"/>
      <c r="V154" s="63"/>
      <c r="W154" s="63"/>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row>
    <row r="155" spans="1:107" s="58" customFormat="1" ht="15" customHeight="1">
      <c r="A155" s="85" t="str">
        <f>CONCATENATE("Region ",G156,"/",H156)</f>
        <v>Region 13/Urban</v>
      </c>
      <c r="F155" s="63"/>
      <c r="G155" s="63"/>
      <c r="H155" s="63"/>
      <c r="I155" s="63"/>
      <c r="J155" s="63"/>
      <c r="K155" s="63"/>
      <c r="L155" s="63"/>
      <c r="M155" s="63"/>
      <c r="N155" s="63"/>
      <c r="O155" s="63"/>
      <c r="P155" s="63"/>
      <c r="Q155" s="103"/>
      <c r="R155" s="104"/>
      <c r="S155" s="104"/>
      <c r="V155" s="63"/>
      <c r="W155" s="63"/>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row>
    <row r="156" spans="1:107" s="58" customFormat="1" ht="12.75">
      <c r="A156" s="58">
        <v>16273</v>
      </c>
      <c r="B156" s="58" t="s">
        <v>115</v>
      </c>
      <c r="C156" s="58" t="s">
        <v>116</v>
      </c>
      <c r="D156" s="58" t="s">
        <v>19</v>
      </c>
      <c r="E156" s="58" t="s">
        <v>19</v>
      </c>
      <c r="F156" s="58">
        <v>79936</v>
      </c>
      <c r="G156" s="63">
        <v>13</v>
      </c>
      <c r="H156" s="63" t="s">
        <v>4</v>
      </c>
      <c r="I156" s="63"/>
      <c r="J156" s="63"/>
      <c r="K156" s="63"/>
      <c r="L156" s="58" t="s">
        <v>117</v>
      </c>
      <c r="M156" s="63">
        <v>48</v>
      </c>
      <c r="N156" s="63">
        <v>4</v>
      </c>
      <c r="O156" s="63">
        <v>52</v>
      </c>
      <c r="P156" s="58" t="s">
        <v>2</v>
      </c>
      <c r="Q156" s="64">
        <v>587400</v>
      </c>
      <c r="R156" s="65" t="s">
        <v>70</v>
      </c>
      <c r="S156" s="65"/>
      <c r="T156" s="58" t="s">
        <v>114</v>
      </c>
      <c r="U156" s="58">
        <v>156</v>
      </c>
      <c r="V156" s="63" t="s">
        <v>314</v>
      </c>
      <c r="W156" s="63">
        <v>48141010323</v>
      </c>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row>
    <row r="157" spans="1:107" s="58" customFormat="1" ht="12.75">
      <c r="A157" s="58">
        <v>16048</v>
      </c>
      <c r="B157" s="58" t="s">
        <v>298</v>
      </c>
      <c r="C157" s="58" t="s">
        <v>299</v>
      </c>
      <c r="D157" s="58" t="s">
        <v>19</v>
      </c>
      <c r="E157" s="58" t="s">
        <v>19</v>
      </c>
      <c r="F157" s="58">
        <v>79938</v>
      </c>
      <c r="G157" s="63">
        <v>13</v>
      </c>
      <c r="H157" s="63" t="s">
        <v>4</v>
      </c>
      <c r="I157" s="63"/>
      <c r="J157" s="63"/>
      <c r="K157" s="63"/>
      <c r="L157" s="58" t="s">
        <v>117</v>
      </c>
      <c r="M157" s="63">
        <v>116</v>
      </c>
      <c r="N157" s="63">
        <v>36</v>
      </c>
      <c r="O157" s="63">
        <v>152</v>
      </c>
      <c r="P157" s="58" t="s">
        <v>2</v>
      </c>
      <c r="Q157" s="64">
        <v>1500000</v>
      </c>
      <c r="R157" s="65" t="s">
        <v>70</v>
      </c>
      <c r="S157" s="65"/>
      <c r="T157" s="58" t="s">
        <v>297</v>
      </c>
      <c r="U157" s="58">
        <v>156</v>
      </c>
      <c r="V157" s="63" t="s">
        <v>314</v>
      </c>
      <c r="W157" s="63">
        <v>48141010341</v>
      </c>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row>
    <row r="158" spans="1:107" s="77" customFormat="1" ht="12.75" outlineLevel="1">
      <c r="A158" s="67" t="s">
        <v>326</v>
      </c>
      <c r="B158" s="68"/>
      <c r="C158" s="94">
        <v>2656360.7999999998</v>
      </c>
      <c r="D158" s="70"/>
      <c r="E158" s="70"/>
      <c r="F158" s="70"/>
      <c r="G158" s="70"/>
      <c r="H158" s="70"/>
      <c r="I158" s="92"/>
      <c r="J158" s="70"/>
      <c r="K158" s="70"/>
      <c r="L158" s="70"/>
      <c r="M158" s="71"/>
      <c r="N158" s="71"/>
      <c r="O158" s="71"/>
      <c r="P158" s="73" t="s">
        <v>314</v>
      </c>
      <c r="Q158" s="74">
        <f>SUM(Q156:Q157)</f>
        <v>2087400</v>
      </c>
      <c r="T158" s="70"/>
      <c r="U158" s="58"/>
      <c r="W158" s="71"/>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row>
    <row r="159" spans="1:107" s="59" customFormat="1" ht="13.5" thickBot="1">
      <c r="A159" s="120"/>
      <c r="B159" s="114"/>
      <c r="C159" s="114"/>
      <c r="D159" s="114"/>
      <c r="E159" s="114"/>
      <c r="F159" s="116"/>
      <c r="G159" s="116"/>
      <c r="H159" s="116"/>
      <c r="I159" s="116"/>
      <c r="J159" s="116"/>
      <c r="K159" s="116"/>
      <c r="L159" s="116"/>
      <c r="M159" s="116"/>
      <c r="N159" s="116"/>
      <c r="O159" s="116"/>
      <c r="P159" s="116"/>
      <c r="Q159" s="114"/>
      <c r="R159" s="116"/>
      <c r="S159" s="116"/>
      <c r="T159" s="114"/>
      <c r="U159" s="114"/>
      <c r="V159" s="114"/>
      <c r="W159" s="116"/>
    </row>
    <row r="160" spans="1:107" s="58" customFormat="1" ht="15.75" customHeight="1" thickBot="1">
      <c r="A160" s="114"/>
      <c r="B160" s="114"/>
      <c r="C160" s="131" t="s">
        <v>300</v>
      </c>
      <c r="D160" s="131"/>
      <c r="E160" s="115">
        <f>SUM(C31:C158)-C32</f>
        <v>67447691.010000005</v>
      </c>
      <c r="F160" s="116"/>
      <c r="G160" s="117"/>
      <c r="H160" s="116"/>
      <c r="I160" s="116"/>
      <c r="J160" s="116"/>
      <c r="K160" s="116"/>
      <c r="L160" s="116"/>
      <c r="M160" s="116"/>
      <c r="N160" s="116"/>
      <c r="O160" s="116"/>
      <c r="P160" s="121" t="s">
        <v>328</v>
      </c>
      <c r="Q160" s="118">
        <f ca="1">SUMIF(P14:P158,"Awarded",Q14:Q157)</f>
        <v>64587618.230000004</v>
      </c>
      <c r="R160" s="119"/>
      <c r="S160" s="119"/>
      <c r="T160" s="114"/>
      <c r="U160" s="114"/>
      <c r="V160" s="114"/>
      <c r="W160" s="116"/>
    </row>
    <row r="161" spans="1:107" s="27" customFormat="1">
      <c r="A161" s="14" t="s">
        <v>325</v>
      </c>
      <c r="B161" s="28"/>
      <c r="C161" s="126">
        <f>COUNTIF(V14:V160,"Awarded")</f>
        <v>65</v>
      </c>
      <c r="E161" s="110" t="s">
        <v>322</v>
      </c>
      <c r="F161" s="25"/>
      <c r="G161" s="36"/>
      <c r="H161" s="25"/>
      <c r="I161" s="25"/>
      <c r="J161" s="25"/>
      <c r="K161" s="25"/>
      <c r="R161" s="49"/>
      <c r="S161" s="49"/>
      <c r="W161" s="25"/>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row>
    <row r="162" spans="1:107">
      <c r="A162" s="111" t="s">
        <v>323</v>
      </c>
      <c r="C162" s="127">
        <f>SUMIF(V14:V157, "Awarded", Q14:Q157)</f>
        <v>64587618.230000004</v>
      </c>
      <c r="E162" s="110" t="s">
        <v>316</v>
      </c>
      <c r="I162" s="132">
        <v>474312</v>
      </c>
      <c r="J162" s="132"/>
      <c r="K162" s="132"/>
      <c r="L162" s="132"/>
      <c r="N162" s="21"/>
      <c r="O162" s="112"/>
      <c r="P162" s="113"/>
    </row>
    <row r="163" spans="1:107">
      <c r="A163" s="14" t="s">
        <v>324</v>
      </c>
      <c r="C163" s="37">
        <f>E160-C162</f>
        <v>2860072.7800000012</v>
      </c>
      <c r="E163" s="55" t="s">
        <v>317</v>
      </c>
      <c r="I163" s="132">
        <v>1194724</v>
      </c>
      <c r="J163" s="132"/>
      <c r="K163" s="132"/>
      <c r="L163" s="132"/>
      <c r="N163" s="21"/>
      <c r="O163" s="112"/>
      <c r="P163" s="113"/>
      <c r="R163" s="54"/>
    </row>
    <row r="164" spans="1:107" ht="15" customHeight="1">
      <c r="E164" s="55" t="s">
        <v>318</v>
      </c>
      <c r="I164" s="132">
        <v>853071</v>
      </c>
      <c r="J164" s="132"/>
      <c r="K164" s="132"/>
      <c r="L164" s="132"/>
      <c r="O164" s="21"/>
      <c r="P164" s="110"/>
      <c r="Q164" s="110"/>
      <c r="R164" s="54"/>
    </row>
    <row r="165" spans="1:107" ht="15" customHeight="1">
      <c r="E165" s="57" t="s">
        <v>331</v>
      </c>
      <c r="F165" s="56"/>
      <c r="I165" s="133">
        <f>SUM(I162:L164)</f>
        <v>2522107</v>
      </c>
      <c r="J165" s="133"/>
      <c r="K165" s="133"/>
      <c r="L165" s="133"/>
      <c r="N165" s="128"/>
      <c r="O165" s="128"/>
      <c r="P165" s="128"/>
    </row>
    <row r="166" spans="1:107">
      <c r="E166" s="57" t="s">
        <v>319</v>
      </c>
      <c r="I166" s="133">
        <f>C163-I165</f>
        <v>337965.78000000119</v>
      </c>
      <c r="J166" s="133"/>
      <c r="K166" s="133"/>
      <c r="L166" s="133"/>
      <c r="O166" s="21"/>
      <c r="P166" s="56"/>
    </row>
    <row r="167" spans="1:107">
      <c r="O167" s="21"/>
      <c r="P167" s="56"/>
    </row>
    <row r="169" spans="1:107" ht="15" customHeight="1">
      <c r="P169" s="129"/>
      <c r="T169" s="110"/>
    </row>
    <row r="170" spans="1:107" ht="15" customHeight="1">
      <c r="O170" s="129"/>
      <c r="P170" s="129"/>
      <c r="Q170" s="57"/>
    </row>
    <row r="171" spans="1:107">
      <c r="M171" s="21"/>
    </row>
  </sheetData>
  <mergeCells count="7">
    <mergeCell ref="I165:L165"/>
    <mergeCell ref="I166:L166"/>
    <mergeCell ref="A7:H10"/>
    <mergeCell ref="C160:D160"/>
    <mergeCell ref="I162:L162"/>
    <mergeCell ref="I163:L163"/>
    <mergeCell ref="I164:L164"/>
  </mergeCells>
  <pageMargins left="0.25" right="0.25" top="0.3" bottom="0.3" header="0.3" footer="0.3"/>
  <pageSetup paperSize="5" scale="90" fitToHeight="3" orientation="landscape" r:id="rId1"/>
  <rowBreaks count="3" manualBreakCount="3">
    <brk id="33" max="22" man="1"/>
    <brk id="105" max="16383" man="1"/>
    <brk id="142" max="16383"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CS65"/>
  <sheetViews>
    <sheetView workbookViewId="0">
      <selection activeCell="D12" sqref="D12"/>
    </sheetView>
  </sheetViews>
  <sheetFormatPr defaultRowHeight="15"/>
  <cols>
    <col min="1" max="3" width="15.7109375" customWidth="1"/>
    <col min="4" max="5" width="15.7109375" style="3" customWidth="1"/>
    <col min="6" max="8" width="15.7109375" customWidth="1"/>
  </cols>
  <sheetData>
    <row r="1" spans="1:97" ht="114">
      <c r="A1" s="16" t="s">
        <v>120</v>
      </c>
      <c r="B1" s="16" t="s">
        <v>121</v>
      </c>
      <c r="C1" s="16" t="s">
        <v>122</v>
      </c>
      <c r="D1" s="16" t="s">
        <v>304</v>
      </c>
      <c r="E1" s="16" t="s">
        <v>305</v>
      </c>
      <c r="F1" s="16" t="s">
        <v>123</v>
      </c>
      <c r="G1" s="17" t="s">
        <v>124</v>
      </c>
      <c r="H1" s="16" t="s">
        <v>125</v>
      </c>
      <c r="I1" s="3"/>
    </row>
    <row r="2" spans="1:97" s="27" customFormat="1">
      <c r="A2" s="30">
        <v>16018</v>
      </c>
      <c r="B2" s="31">
        <v>4</v>
      </c>
      <c r="C2" s="31">
        <v>7</v>
      </c>
      <c r="D2" s="31">
        <v>3.9</v>
      </c>
      <c r="E2" s="32">
        <f>(86+88+84)/3</f>
        <v>86</v>
      </c>
      <c r="F2" s="34" t="s">
        <v>301</v>
      </c>
      <c r="G2" s="33" t="s">
        <v>306</v>
      </c>
      <c r="H2" s="34" t="s">
        <v>126</v>
      </c>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row>
    <row r="3" spans="1:97" s="26" customFormat="1">
      <c r="A3" s="35">
        <v>16170</v>
      </c>
      <c r="B3" s="31">
        <v>4</v>
      </c>
      <c r="C3" s="31">
        <v>7</v>
      </c>
      <c r="D3" s="31">
        <v>3.9</v>
      </c>
      <c r="E3" s="32">
        <f>(86+88+84)/3</f>
        <v>86</v>
      </c>
      <c r="F3" s="34" t="s">
        <v>302</v>
      </c>
      <c r="G3" s="33" t="s">
        <v>306</v>
      </c>
      <c r="H3" s="34" t="s">
        <v>126</v>
      </c>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row>
    <row r="4" spans="1:97" s="24" customFormat="1">
      <c r="A4" s="35">
        <v>16184</v>
      </c>
      <c r="B4" s="31">
        <v>4</v>
      </c>
      <c r="C4" s="31">
        <v>7</v>
      </c>
      <c r="D4" s="31">
        <v>3.9</v>
      </c>
      <c r="E4" s="32">
        <f>(86+88+84)/3</f>
        <v>86</v>
      </c>
      <c r="F4" s="34" t="s">
        <v>303</v>
      </c>
      <c r="G4" s="33" t="s">
        <v>306</v>
      </c>
      <c r="H4" s="34" t="s">
        <v>126</v>
      </c>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row>
    <row r="5" spans="1:97">
      <c r="D5"/>
      <c r="E5"/>
    </row>
    <row r="6" spans="1:97">
      <c r="D6"/>
      <c r="E6"/>
    </row>
    <row r="7" spans="1:97">
      <c r="D7"/>
      <c r="E7"/>
    </row>
    <row r="8" spans="1:97">
      <c r="D8"/>
      <c r="E8"/>
    </row>
    <row r="9" spans="1:97">
      <c r="D9"/>
      <c r="E9"/>
    </row>
    <row r="10" spans="1:97">
      <c r="D10"/>
      <c r="E10"/>
    </row>
    <row r="11" spans="1:97">
      <c r="D11"/>
      <c r="E11"/>
    </row>
    <row r="12" spans="1:97">
      <c r="D12"/>
      <c r="E12"/>
    </row>
    <row r="13" spans="1:97">
      <c r="D13"/>
      <c r="E13"/>
    </row>
    <row r="14" spans="1:97">
      <c r="D14"/>
      <c r="E14"/>
    </row>
    <row r="15" spans="1:97">
      <c r="D15"/>
      <c r="E15"/>
    </row>
    <row r="16" spans="1:97">
      <c r="D16"/>
      <c r="E16"/>
    </row>
    <row r="17" spans="4:5">
      <c r="D17"/>
      <c r="E17"/>
    </row>
    <row r="18" spans="4:5">
      <c r="D18"/>
      <c r="E18"/>
    </row>
    <row r="19" spans="4:5">
      <c r="D19"/>
      <c r="E19"/>
    </row>
    <row r="20" spans="4:5">
      <c r="D20"/>
      <c r="E20"/>
    </row>
    <row r="21" spans="4:5">
      <c r="D21"/>
      <c r="E21"/>
    </row>
    <row r="22" spans="4:5">
      <c r="D22"/>
      <c r="E22"/>
    </row>
    <row r="23" spans="4:5">
      <c r="D23"/>
      <c r="E23"/>
    </row>
    <row r="24" spans="4:5">
      <c r="D24"/>
      <c r="E24"/>
    </row>
    <row r="25" spans="4:5">
      <c r="D25"/>
      <c r="E25"/>
    </row>
    <row r="26" spans="4:5">
      <c r="D26"/>
      <c r="E26"/>
    </row>
    <row r="27" spans="4:5">
      <c r="D27"/>
      <c r="E27"/>
    </row>
    <row r="28" spans="4:5">
      <c r="D28"/>
      <c r="E28"/>
    </row>
    <row r="29" spans="4:5">
      <c r="D29"/>
      <c r="E29"/>
    </row>
    <row r="30" spans="4:5">
      <c r="D30"/>
      <c r="E30"/>
    </row>
    <row r="31" spans="4:5">
      <c r="D31"/>
      <c r="E31"/>
    </row>
    <row r="32" spans="4:5">
      <c r="D32"/>
      <c r="E32"/>
    </row>
    <row r="33" spans="1:9">
      <c r="D33"/>
      <c r="E33"/>
    </row>
    <row r="34" spans="1:9">
      <c r="D34"/>
      <c r="E34"/>
    </row>
    <row r="35" spans="1:9">
      <c r="D35"/>
      <c r="E35"/>
    </row>
    <row r="36" spans="1:9">
      <c r="D36"/>
      <c r="E36"/>
    </row>
    <row r="37" spans="1:9">
      <c r="D37"/>
      <c r="E37"/>
    </row>
    <row r="38" spans="1:9">
      <c r="D38"/>
      <c r="E38"/>
    </row>
    <row r="39" spans="1:9">
      <c r="D39"/>
      <c r="E39"/>
    </row>
    <row r="40" spans="1:9">
      <c r="D40"/>
      <c r="E40"/>
    </row>
    <row r="41" spans="1:9">
      <c r="D41"/>
      <c r="E41"/>
    </row>
    <row r="42" spans="1:9">
      <c r="D42"/>
      <c r="E42"/>
    </row>
    <row r="43" spans="1:9">
      <c r="D43"/>
      <c r="E43"/>
    </row>
    <row r="44" spans="1:9">
      <c r="D44"/>
      <c r="E44"/>
    </row>
    <row r="45" spans="1:9">
      <c r="D45"/>
      <c r="E45"/>
    </row>
    <row r="46" spans="1:9">
      <c r="D46"/>
      <c r="E46"/>
    </row>
    <row r="47" spans="1:9">
      <c r="A47" s="4"/>
      <c r="B47" s="6"/>
      <c r="C47" s="8"/>
      <c r="D47" s="8"/>
      <c r="E47" s="8"/>
      <c r="F47" s="9"/>
      <c r="G47" s="9"/>
      <c r="H47" s="9"/>
      <c r="I47" s="9"/>
    </row>
    <row r="48" spans="1:9">
      <c r="A48" s="10"/>
      <c r="B48" s="6"/>
      <c r="C48" s="8"/>
      <c r="D48" s="8"/>
      <c r="E48" s="8"/>
      <c r="F48" s="9"/>
      <c r="G48" s="9"/>
      <c r="H48" s="9"/>
      <c r="I48" s="9"/>
    </row>
    <row r="49" spans="1:9">
      <c r="A49" s="10"/>
      <c r="B49" s="6"/>
      <c r="C49" s="8"/>
      <c r="D49" s="8"/>
      <c r="E49" s="8"/>
      <c r="F49" s="9"/>
      <c r="G49" s="9"/>
      <c r="H49" s="9"/>
      <c r="I49" s="9"/>
    </row>
    <row r="50" spans="1:9">
      <c r="A50" s="4"/>
      <c r="B50" s="6"/>
      <c r="C50" s="8"/>
      <c r="D50" s="8"/>
      <c r="E50" s="8"/>
      <c r="F50" s="9"/>
      <c r="G50" s="9"/>
      <c r="H50" s="9"/>
      <c r="I50" s="9"/>
    </row>
    <row r="51" spans="1:9">
      <c r="A51" s="4"/>
      <c r="B51" s="6"/>
      <c r="C51" s="8"/>
      <c r="D51" s="8"/>
      <c r="E51" s="8"/>
      <c r="F51" s="9"/>
      <c r="G51" s="9"/>
      <c r="H51" s="9"/>
      <c r="I51" s="9"/>
    </row>
    <row r="52" spans="1:9">
      <c r="A52" s="4"/>
      <c r="B52" s="6"/>
      <c r="C52" s="8"/>
      <c r="D52" s="8"/>
      <c r="E52" s="8"/>
      <c r="F52" s="9"/>
      <c r="G52" s="9"/>
      <c r="H52" s="9"/>
      <c r="I52" s="9"/>
    </row>
    <row r="53" spans="1:9">
      <c r="A53" s="4"/>
      <c r="B53" s="6"/>
      <c r="C53" s="8"/>
      <c r="D53" s="8"/>
      <c r="E53" s="8"/>
      <c r="F53" s="9"/>
      <c r="G53" s="9"/>
      <c r="H53" s="9"/>
      <c r="I53" s="9"/>
    </row>
    <row r="54" spans="1:9">
      <c r="A54" s="4"/>
      <c r="B54" s="6"/>
      <c r="C54" s="8"/>
      <c r="D54" s="8"/>
      <c r="E54" s="8"/>
      <c r="F54" s="9"/>
      <c r="G54" s="9"/>
      <c r="H54" s="9"/>
      <c r="I54" s="9"/>
    </row>
    <row r="55" spans="1:9">
      <c r="A55" s="4"/>
      <c r="B55" s="6"/>
      <c r="C55" s="8"/>
      <c r="D55" s="8"/>
      <c r="E55" s="8"/>
      <c r="F55" s="9"/>
      <c r="G55" s="9"/>
      <c r="H55" s="9"/>
      <c r="I55" s="9"/>
    </row>
    <row r="56" spans="1:9">
      <c r="A56" s="4"/>
      <c r="B56" s="6"/>
      <c r="C56" s="8"/>
      <c r="D56" s="8"/>
      <c r="E56" s="8"/>
      <c r="F56" s="9"/>
      <c r="G56" s="9"/>
      <c r="H56" s="9"/>
      <c r="I56" s="9"/>
    </row>
    <row r="57" spans="1:9">
      <c r="A57" s="4"/>
      <c r="B57" s="6"/>
      <c r="C57" s="8"/>
      <c r="D57" s="8"/>
      <c r="E57" s="8"/>
      <c r="F57" s="9"/>
      <c r="G57" s="9"/>
      <c r="H57" s="9"/>
      <c r="I57" s="9"/>
    </row>
    <row r="58" spans="1:9">
      <c r="A58" s="4"/>
      <c r="B58" s="6"/>
      <c r="C58" s="8"/>
      <c r="D58" s="8"/>
      <c r="E58" s="8"/>
      <c r="F58" s="9"/>
      <c r="G58" s="9"/>
      <c r="H58" s="9"/>
      <c r="I58" s="9"/>
    </row>
    <row r="59" spans="1:9">
      <c r="A59" s="4"/>
      <c r="B59" s="6"/>
      <c r="C59" s="8"/>
      <c r="D59" s="8"/>
      <c r="E59" s="8"/>
      <c r="F59" s="9"/>
      <c r="G59" s="9"/>
      <c r="H59" s="9"/>
      <c r="I59" s="9"/>
    </row>
    <row r="60" spans="1:9">
      <c r="A60" s="4"/>
      <c r="B60" s="6"/>
      <c r="C60" s="8"/>
      <c r="D60" s="8"/>
      <c r="E60" s="8"/>
      <c r="F60" s="9"/>
      <c r="G60" s="9"/>
      <c r="H60" s="9"/>
      <c r="I60" s="9"/>
    </row>
    <row r="61" spans="1:9">
      <c r="A61" s="4"/>
      <c r="B61" s="6"/>
      <c r="C61" s="8"/>
      <c r="D61" s="8"/>
      <c r="E61" s="8"/>
      <c r="F61" s="9"/>
      <c r="G61" s="9"/>
      <c r="H61" s="9"/>
      <c r="I61" s="9"/>
    </row>
    <row r="62" spans="1:9">
      <c r="A62" s="4"/>
      <c r="B62" s="6"/>
      <c r="C62" s="8"/>
      <c r="D62" s="8"/>
      <c r="E62" s="8"/>
      <c r="F62" s="9"/>
      <c r="G62" s="9"/>
      <c r="H62" s="9"/>
      <c r="I62" s="9"/>
    </row>
    <row r="63" spans="1:9">
      <c r="A63" s="4"/>
      <c r="B63" s="6"/>
      <c r="C63" s="8"/>
      <c r="D63" s="8"/>
      <c r="E63" s="8"/>
      <c r="F63" s="9"/>
      <c r="G63" s="9"/>
      <c r="H63" s="9"/>
      <c r="I63" s="9"/>
    </row>
    <row r="64" spans="1:9">
      <c r="A64" s="5"/>
      <c r="B64" s="7"/>
      <c r="C64" s="3"/>
      <c r="F64" s="3"/>
      <c r="G64" s="3"/>
      <c r="H64" s="3"/>
      <c r="I64" s="3"/>
    </row>
    <row r="65" spans="1:9">
      <c r="A65" s="5"/>
      <c r="B65" s="7"/>
      <c r="C65" s="3"/>
      <c r="F65" s="3"/>
      <c r="G65" s="3"/>
      <c r="H65" s="3"/>
      <c r="I65" s="3"/>
    </row>
  </sheetData>
  <pageMargins left="0.7" right="0.7" top="0.75" bottom="0.75" header="0.3" footer="0.3"/>
  <pageSetup scale="71" fitToHeight="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Log</vt:lpstr>
      <vt:lpstr>Tie Breakers</vt:lpstr>
      <vt:lpstr>Log!Print_Titles</vt:lpstr>
    </vt:vector>
  </TitlesOfParts>
  <Company>TDHCA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Competitive 9% Housing Tax Credit Program Award List </dc:title>
  <dc:subject>2016 competitive housing tax credit program</dc:subject>
  <dc:creator>TDHCA</dc:creator>
  <cp:keywords>2016 Competitive 9% Housing Tax Credit Program</cp:keywords>
  <dc:description>updated January 29, 2019</dc:description>
  <cp:lastModifiedBy>Jason Burr</cp:lastModifiedBy>
  <cp:lastPrinted>2019-01-29T14:02:44Z</cp:lastPrinted>
  <dcterms:created xsi:type="dcterms:W3CDTF">2014-02-28T23:59:24Z</dcterms:created>
  <dcterms:modified xsi:type="dcterms:W3CDTF">2019-01-30T15:03:24Z</dcterms:modified>
</cp:coreProperties>
</file>